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8" windowWidth="19140" windowHeight="74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E37" l="1"/>
  <c r="D31" l="1"/>
  <c r="E31" s="1"/>
  <c r="F31" s="1"/>
  <c r="D19"/>
  <c r="J9" l="1"/>
  <c r="I11"/>
  <c r="J11" s="1"/>
  <c r="I10"/>
  <c r="J10" s="1"/>
  <c r="F25"/>
  <c r="G25" s="1"/>
  <c r="E19"/>
  <c r="F19" s="1"/>
  <c r="D40" l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19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  <comment ref="C31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<sst xmlns="http://schemas.openxmlformats.org/spreadsheetml/2006/main" count="47" uniqueCount="29">
  <si>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</si>
  <si>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</si>
  <si>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</si>
  <si>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</si>
  <si>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январь-сентябрь 2016</t>
  </si>
  <si>
    <t>Средний темп роста, %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</si>
  <si>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</si>
  <si>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</si>
  <si>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</si>
  <si>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</si>
  <si>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</si>
  <si>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</si>
  <si>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</si>
  <si>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Темп изменения, %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</si>
  <si>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</si>
  <si>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</si>
  <si>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ИТОГ</t>
  </si>
  <si>
    <t>Значение итогового индекса</t>
  </si>
  <si>
    <t xml:space="preserve">ДИНАМИКА РАЗВИТИЯ: 2014 - 2017* </t>
  </si>
  <si>
    <t>январь-сентябрь 2017</t>
  </si>
  <si>
    <t>ИМПОРТОЗАМЕЩЕНИЕ</t>
  </si>
  <si>
    <r>
      <t xml:space="preserve">Объем экспорта продукции,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</si>
  <si>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экспорта в общем объеме реализации продукции, </t>
    </r>
    <r>
      <rPr>
        <b/>
        <i/>
        <sz val="11"/>
        <color theme="1"/>
        <rFont val="Times New Roman"/>
        <family val="1"/>
        <charset val="204"/>
      </rPr>
      <t>%</t>
    </r>
  </si>
  <si>
    <t>* Для расчета темпа роста в 2017 году используются данные за 9 месяцев по сравнению с соответствующим периодом предыдущего года, либо в случае отсутствия такой информации – за первое полугодие 2017 г. по сравнению с первым полугодием 2016 г.</t>
  </si>
  <si>
    <t>ПОКАЗАТЕЛИ ИННОВАЦИОННОГО РАЗВИТИЯ: январь-сентябрь 2017 г.*</t>
  </si>
  <si>
    <t>ПОКАЗАТЕЛИ ИНВЕСТИЦИОННОЙ АКТИВНОСТИ: январь-сентябрь 2017 г.*</t>
  </si>
  <si>
    <t>ЭКСПОРТ ПРОДУКЦИИ: январь-сентябрь 2017 г.*</t>
  </si>
  <si>
    <t>*В случае отсутствия информации за 9 месяцев используются данные за первое полугодие 2017 г.</t>
  </si>
  <si>
    <t>НАИМЕНОВАНИЕ КОМПАНИИ: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</si>
</sst>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 applyProtection="1">
      <alignment horizontal="right" vertical="center" wrapText="1"/>
      <protection locked="0"/>
    </xf>
    <xf numFmtId="0" fontId="5" fillId="4" borderId="23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30" xfId="2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2" borderId="30" xfId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2" borderId="22" xfId="1" applyBorder="1" applyAlignment="1" applyProtection="1">
      <alignment wrapText="1"/>
      <protection locked="0"/>
    </xf>
    <xf numFmtId="0" fontId="7" fillId="2" borderId="22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7" fillId="2" borderId="35" xfId="1" applyFont="1" applyBorder="1" applyAlignment="1" applyProtection="1">
      <alignment horizontal="center" vertical="center" wrapText="1"/>
      <protection locked="0"/>
    </xf>
    <xf numFmtId="0" fontId="7" fillId="2" borderId="36" xfId="1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Border="1" applyAlignment="1" applyProtection="1">
      <alignment horizontal="center" vertical="center" wrapText="1"/>
    </xf>
    <xf numFmtId="0" fontId="7" fillId="2" borderId="10" xfId="1" applyFont="1" applyBorder="1" applyAlignment="1" applyProtection="1">
      <alignment horizontal="center" vertical="center" wrapText="1"/>
    </xf>
    <xf numFmtId="0" fontId="7" fillId="2" borderId="12" xfId="1" applyFont="1" applyBorder="1" applyAlignment="1" applyProtection="1">
      <alignment horizontal="center" vertical="center" wrapText="1"/>
    </xf>
    <xf numFmtId="0" fontId="7" fillId="2" borderId="16" xfId="1" applyFont="1" applyBorder="1" applyAlignment="1" applyProtection="1">
      <alignment horizontal="center" vertical="center" wrapText="1"/>
    </xf>
    <xf numFmtId="0" fontId="7" fillId="2" borderId="18" xfId="1" applyFont="1" applyBorder="1" applyAlignment="1" applyProtection="1">
      <alignment horizontal="center" vertical="center" wrapText="1"/>
    </xf>
    <xf numFmtId="0" fontId="7" fillId="2" borderId="23" xfId="1" applyFont="1" applyBorder="1" applyAlignment="1" applyProtection="1">
      <alignment horizontal="center" vertical="center" wrapText="1"/>
    </xf>
    <xf numFmtId="0" fontId="7" fillId="3" borderId="32" xfId="2" applyFont="1" applyBorder="1" applyAlignment="1" applyProtection="1">
      <alignment vertical="center" wrapText="1"/>
    </xf>
    <xf numFmtId="0" fontId="7" fillId="3" borderId="33" xfId="2" applyFont="1" applyBorder="1" applyAlignment="1" applyProtection="1">
      <alignment vertical="center" wrapText="1"/>
    </xf>
    <xf numFmtId="0" fontId="5" fillId="6" borderId="18" xfId="0" applyFont="1" applyFill="1" applyBorder="1" applyAlignment="1" applyProtection="1">
      <alignment horizontal="right" vertical="center" wrapText="1"/>
    </xf>
    <xf numFmtId="0" fontId="5" fillId="6" borderId="23" xfId="0" applyFont="1" applyFill="1" applyBorder="1" applyAlignment="1" applyProtection="1">
      <alignment horizontal="right" vertical="center" wrapText="1"/>
    </xf>
    <xf numFmtId="0" fontId="7" fillId="2" borderId="22" xfId="1" applyFont="1" applyBorder="1" applyAlignment="1" applyProtection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 applyProtection="1">
      <alignment horizontal="left" vertical="distributed" wrapText="1"/>
      <protection locked="0"/>
    </xf>
    <xf numFmtId="0" fontId="4" fillId="0" borderId="40" xfId="0" applyFont="1" applyBorder="1" applyAlignment="1" applyProtection="1">
      <alignment horizontal="left" vertical="distributed" wrapText="1"/>
      <protection locked="0"/>
    </xf>
    <xf numFmtId="0" fontId="0" fillId="0" borderId="40" xfId="0" applyBorder="1" applyAlignment="1" applyProtection="1">
      <alignment horizontal="left" vertical="distributed" wrapText="1"/>
      <protection locked="0"/>
    </xf>
    <xf numFmtId="0" fontId="0" fillId="0" borderId="39" xfId="0" applyBorder="1" applyAlignment="1" applyProtection="1">
      <alignment horizontal="left" vertical="distributed" wrapText="1"/>
      <protection locked="0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I10" sqref="I10"/>
    </sheetView>
  </sheetViews>
  <sheetFormatPr defaultColWidth="8.88671875" defaultRowHeight="13.8"/>
  <cols>
    <col min="1" max="1" width="7" style="2" customWidth="1"/>
    <col min="2" max="2" width="3.6640625" style="2" customWidth="1"/>
    <col min="3" max="3" width="51.6640625" style="2" customWidth="1"/>
    <col min="4" max="4" width="13.33203125" style="2" bestFit="1" customWidth="1"/>
    <col min="5" max="5" width="13.33203125" style="63" bestFit="1" customWidth="1"/>
    <col min="6" max="6" width="13.109375" style="2" bestFit="1" customWidth="1"/>
    <col min="7" max="7" width="11" style="2" bestFit="1" customWidth="1"/>
    <col min="8" max="8" width="11" style="2" customWidth="1"/>
    <col min="9" max="9" width="12.109375" style="2" customWidth="1"/>
    <col min="10" max="11" width="13.109375" style="2" customWidth="1"/>
    <col min="12" max="12" width="13.33203125" style="2" customWidth="1"/>
    <col min="13" max="13" width="12.44140625" style="2" bestFit="1" customWidth="1"/>
    <col min="14" max="15" width="8.88671875" style="2"/>
    <col min="16" max="17" width="12.44140625" style="2" bestFit="1" customWidth="1"/>
    <col min="18" max="18" width="8.88671875" style="2"/>
    <col min="19" max="19" width="12.44140625" style="2" bestFit="1" customWidth="1"/>
    <col min="20" max="16384" width="8.88671875" style="2"/>
  </cols>
  <sheetData>
    <row r="1" spans="1:12" s="1" customFormat="1"/>
    <row r="2" spans="1:12" ht="14.4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</row>
    <row r="3" spans="1:12" ht="15.6">
      <c r="B3" s="92" t="s">
        <v>1</v>
      </c>
      <c r="C3" s="92"/>
      <c r="D3" s="92"/>
      <c r="E3" s="93"/>
      <c r="F3" s="92"/>
      <c r="G3" s="92"/>
      <c r="H3" s="92"/>
      <c r="I3" s="92"/>
      <c r="J3" s="92"/>
    </row>
    <row r="4" spans="1:12" ht="15.6">
      <c r="B4" s="88"/>
      <c r="C4" s="88"/>
      <c r="D4" s="88"/>
      <c r="E4" s="89"/>
      <c r="F4" s="88"/>
      <c r="G4" s="88"/>
      <c r="H4" s="88"/>
      <c r="I4" s="88"/>
      <c r="J4" s="88"/>
    </row>
    <row r="5" spans="1:12" ht="34.200000000000003" customHeight="1">
      <c r="B5" s="97" t="s">
        <v>28</v>
      </c>
      <c r="C5" s="98"/>
      <c r="D5" s="99"/>
      <c r="E5" s="99"/>
      <c r="F5" s="99"/>
      <c r="G5" s="99"/>
      <c r="H5" s="99"/>
      <c r="I5" s="99"/>
      <c r="J5" s="100"/>
    </row>
    <row r="6" spans="1:12" ht="34.5" customHeight="1">
      <c r="B6" s="94" t="s">
        <v>18</v>
      </c>
      <c r="C6" s="94"/>
      <c r="D6" s="94"/>
      <c r="E6" s="94"/>
      <c r="F6" s="94"/>
      <c r="G6" s="94"/>
      <c r="H6" s="94"/>
      <c r="I6" s="94"/>
      <c r="J6" s="94"/>
    </row>
    <row r="7" spans="1:12" ht="15.75" customHeight="1" thickBot="1">
      <c r="B7" s="3"/>
      <c r="C7" s="3"/>
      <c r="D7" s="3"/>
      <c r="E7" s="4"/>
      <c r="F7" s="3"/>
      <c r="G7" s="3"/>
      <c r="H7" s="3"/>
      <c r="I7" s="3"/>
      <c r="J7" s="3"/>
    </row>
    <row r="8" spans="1:12" s="5" customFormat="1" ht="43.2">
      <c r="B8" s="6" t="s">
        <v>2</v>
      </c>
      <c r="C8" s="7" t="s">
        <v>3</v>
      </c>
      <c r="D8" s="8">
        <v>2014</v>
      </c>
      <c r="E8" s="8">
        <v>2015</v>
      </c>
      <c r="F8" s="8" t="s">
        <v>4</v>
      </c>
      <c r="G8" s="8">
        <v>2016</v>
      </c>
      <c r="H8" s="9" t="s">
        <v>19</v>
      </c>
      <c r="I8" s="7" t="s">
        <v>5</v>
      </c>
      <c r="J8" s="10" t="s">
        <v>6</v>
      </c>
    </row>
    <row r="9" spans="1:12" ht="49.5" customHeight="1">
      <c r="B9" s="11"/>
      <c r="C9" s="12" t="s">
        <v>7</v>
      </c>
      <c r="D9" s="13">
        <v>120</v>
      </c>
      <c r="E9" s="13">
        <v>115</v>
      </c>
      <c r="F9" s="13">
        <v>90</v>
      </c>
      <c r="G9" s="13">
        <v>98</v>
      </c>
      <c r="H9" s="14">
        <v>95</v>
      </c>
      <c r="I9" s="76">
        <f>AVERAGE((E9-D9)/D9,(G9-E9)/E9,(H9-F9)/F9)*100</f>
        <v>-4.4645732689210949</v>
      </c>
      <c r="J9" s="77">
        <f>IF(I9&lt;0.0000001,0,IF(I9&lt;5.1,1,IF(I9&lt;15.1,2,IF(I9&lt;20.1,3,IF(I9&lt;35.1,4,5)))))</f>
        <v>0</v>
      </c>
    </row>
    <row r="10" spans="1:12" ht="49.5" customHeight="1">
      <c r="B10" s="15"/>
      <c r="C10" s="16" t="s">
        <v>8</v>
      </c>
      <c r="D10" s="17">
        <v>12</v>
      </c>
      <c r="E10" s="17">
        <v>13</v>
      </c>
      <c r="F10" s="18">
        <v>7</v>
      </c>
      <c r="G10" s="18">
        <v>13</v>
      </c>
      <c r="H10" s="19">
        <v>10</v>
      </c>
      <c r="I10" s="78">
        <f>AVERAGE((E10-D10)/D10,(G10-E10)/E10,(H10-F10)/F10)*100</f>
        <v>17.06349206349206</v>
      </c>
      <c r="J10" s="79">
        <f>IF(I10&lt;0.0000001,0,IF(I10&lt;5.1,1,IF(I10&lt;15.1,2,IF(I10&lt;25.1,3,IF(I10&lt;60.1,4,5)))))</f>
        <v>3</v>
      </c>
    </row>
    <row r="11" spans="1:12" ht="49.5" customHeight="1" thickBot="1">
      <c r="B11" s="20"/>
      <c r="C11" s="21" t="s">
        <v>9</v>
      </c>
      <c r="D11" s="22">
        <v>4.9000000000000004</v>
      </c>
      <c r="E11" s="22">
        <v>5.6</v>
      </c>
      <c r="F11" s="23">
        <v>5.7</v>
      </c>
      <c r="G11" s="23">
        <v>6.1</v>
      </c>
      <c r="H11" s="24">
        <v>6.5</v>
      </c>
      <c r="I11" s="80">
        <f>AVERAGE((E11-D11)/D11,(G11-E11)/E11,(H11-F11)/F11)*100</f>
        <v>12.416457811194647</v>
      </c>
      <c r="J11" s="81">
        <f>IF(I11&lt;0.0000001,0,IF(I11&lt;5.1,1,IF(I11&lt;10.1,2,IF(I11&lt;20.1,3,IF(I11&lt;30.1,4,5)))))</f>
        <v>3</v>
      </c>
    </row>
    <row r="12" spans="1:12" ht="37.200000000000003" customHeight="1">
      <c r="B12" s="25"/>
      <c r="C12" s="95" t="s">
        <v>23</v>
      </c>
      <c r="D12" s="96"/>
      <c r="E12" s="96"/>
      <c r="F12" s="96"/>
      <c r="G12" s="96"/>
      <c r="H12" s="96"/>
      <c r="I12" s="96"/>
      <c r="J12" s="96"/>
      <c r="K12" s="27"/>
      <c r="L12" s="27"/>
    </row>
    <row r="13" spans="1:12" ht="22.5" customHeight="1">
      <c r="B13" s="28"/>
      <c r="C13" s="29"/>
      <c r="D13" s="26"/>
      <c r="E13" s="26"/>
      <c r="F13" s="26"/>
      <c r="G13" s="26"/>
      <c r="H13" s="26"/>
      <c r="I13" s="26"/>
      <c r="J13" s="30"/>
    </row>
    <row r="14" spans="1:12">
      <c r="A14" s="28"/>
      <c r="E14" s="2"/>
      <c r="G14" s="28"/>
      <c r="H14" s="28"/>
      <c r="I14" s="31"/>
    </row>
    <row r="15" spans="1:12" ht="15.6">
      <c r="A15" s="28"/>
      <c r="B15" s="94" t="s">
        <v>24</v>
      </c>
      <c r="C15" s="94"/>
      <c r="D15" s="94"/>
      <c r="E15" s="94"/>
      <c r="F15" s="94"/>
      <c r="G15" s="94"/>
      <c r="H15" s="94"/>
      <c r="I15" s="94"/>
      <c r="J15" s="94"/>
    </row>
    <row r="16" spans="1:12" ht="16.2" thickBot="1">
      <c r="A16" s="28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8.8">
      <c r="A17" s="28"/>
      <c r="B17" s="70" t="s">
        <v>2</v>
      </c>
      <c r="C17" s="71" t="s">
        <v>3</v>
      </c>
      <c r="D17" s="71">
        <v>2017</v>
      </c>
      <c r="E17" s="72" t="s">
        <v>10</v>
      </c>
      <c r="F17" s="73" t="s">
        <v>6</v>
      </c>
      <c r="G17" s="32"/>
      <c r="H17" s="32"/>
      <c r="I17" s="32"/>
      <c r="J17" s="32"/>
    </row>
    <row r="18" spans="1:10" ht="15.6">
      <c r="A18" s="28"/>
      <c r="B18" s="33"/>
      <c r="C18" s="34" t="s">
        <v>11</v>
      </c>
      <c r="D18" s="35">
        <v>14.25</v>
      </c>
      <c r="E18" s="36"/>
      <c r="F18" s="37"/>
      <c r="G18" s="32"/>
      <c r="H18" s="32"/>
      <c r="I18" s="32"/>
      <c r="J18" s="32"/>
    </row>
    <row r="19" spans="1:10" ht="28.8" thickBot="1">
      <c r="A19" s="28"/>
      <c r="B19" s="38"/>
      <c r="C19" s="39" t="s">
        <v>12</v>
      </c>
      <c r="D19" s="40">
        <f>100*D18/H9</f>
        <v>15</v>
      </c>
      <c r="E19" s="41">
        <f>D19</f>
        <v>15</v>
      </c>
      <c r="F19" s="42">
        <f>IF(E19&lt;0.00001,0,IF(E19&lt;2.1,1,IF(E19&lt;5.1,2,IF(E19&lt;15.1,3,IF(E19&lt;25.1,4,5)))))</f>
        <v>3</v>
      </c>
      <c r="I19" s="28"/>
      <c r="J19" s="31"/>
    </row>
    <row r="20" spans="1:10" ht="22.8" customHeight="1">
      <c r="C20" s="87" t="s">
        <v>27</v>
      </c>
      <c r="E20" s="2"/>
      <c r="G20" s="43"/>
      <c r="H20" s="43"/>
    </row>
    <row r="21" spans="1:10">
      <c r="E21" s="2"/>
      <c r="G21" s="43"/>
      <c r="H21" s="43"/>
    </row>
    <row r="22" spans="1:10" ht="15.6">
      <c r="A22" s="94" t="s">
        <v>25</v>
      </c>
      <c r="B22" s="94"/>
      <c r="C22" s="94"/>
      <c r="D22" s="94"/>
      <c r="E22" s="94"/>
      <c r="F22" s="94"/>
      <c r="G22" s="94"/>
      <c r="H22" s="94"/>
      <c r="I22" s="94"/>
    </row>
    <row r="23" spans="1:10" ht="16.2" thickBot="1">
      <c r="A23" s="32"/>
      <c r="B23" s="32"/>
      <c r="C23" s="32"/>
      <c r="D23" s="32"/>
      <c r="E23" s="32"/>
      <c r="F23" s="32"/>
      <c r="G23" s="32"/>
      <c r="H23" s="32"/>
      <c r="I23" s="32"/>
    </row>
    <row r="24" spans="1:10" ht="42" customHeight="1">
      <c r="B24" s="44" t="s">
        <v>2</v>
      </c>
      <c r="C24" s="45" t="s">
        <v>3</v>
      </c>
      <c r="D24" s="45" t="s">
        <v>4</v>
      </c>
      <c r="E24" s="45" t="s">
        <v>19</v>
      </c>
      <c r="F24" s="45" t="s">
        <v>13</v>
      </c>
      <c r="G24" s="46" t="s">
        <v>6</v>
      </c>
      <c r="H24" s="47"/>
      <c r="J24" s="43"/>
    </row>
    <row r="25" spans="1:10" ht="15" thickBot="1">
      <c r="B25" s="48"/>
      <c r="C25" s="49" t="s">
        <v>14</v>
      </c>
      <c r="D25" s="50">
        <v>15.23</v>
      </c>
      <c r="E25" s="50">
        <v>17.88</v>
      </c>
      <c r="F25" s="82">
        <f>IF(D25&gt;0,(E25-D25)/D25*100, IF(E25&gt;0,1,0))</f>
        <v>17.399868680236366</v>
      </c>
      <c r="G25" s="83">
        <f>IF(F25&lt;0.00001,0,IF(F25&lt;5.1,1,IF(F25&lt;10.1,2,IF(F25&lt;20.1,3,IF(F25&lt;30.1,4,5)))))</f>
        <v>3</v>
      </c>
      <c r="H25" s="51"/>
      <c r="I25" s="43"/>
    </row>
    <row r="26" spans="1:10" s="28" customFormat="1" ht="18.600000000000001" customHeight="1">
      <c r="B26" s="25"/>
      <c r="C26" s="87" t="s">
        <v>27</v>
      </c>
      <c r="D26" s="53"/>
      <c r="E26" s="53"/>
      <c r="F26" s="51"/>
      <c r="G26" s="51"/>
      <c r="H26" s="51"/>
      <c r="I26" s="31"/>
    </row>
    <row r="27" spans="1:10" ht="15.6" customHeight="1">
      <c r="A27" s="28"/>
      <c r="B27" s="94" t="s">
        <v>26</v>
      </c>
      <c r="C27" s="94"/>
      <c r="D27" s="94"/>
      <c r="E27" s="94"/>
      <c r="F27" s="94"/>
      <c r="G27" s="94"/>
      <c r="H27" s="94"/>
      <c r="I27" s="94"/>
      <c r="J27" s="94"/>
    </row>
    <row r="28" spans="1:10" ht="16.2" thickBot="1">
      <c r="A28" s="28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28.8">
      <c r="A29" s="28"/>
      <c r="B29" s="68" t="s">
        <v>2</v>
      </c>
      <c r="C29" s="69" t="s">
        <v>3</v>
      </c>
      <c r="D29" s="69">
        <v>2017</v>
      </c>
      <c r="E29" s="74" t="s">
        <v>10</v>
      </c>
      <c r="F29" s="75" t="s">
        <v>6</v>
      </c>
      <c r="G29" s="64"/>
      <c r="H29" s="64"/>
      <c r="I29" s="64"/>
      <c r="J29" s="64"/>
    </row>
    <row r="30" spans="1:10" ht="15.6">
      <c r="A30" s="28"/>
      <c r="B30" s="33"/>
      <c r="C30" s="34" t="s">
        <v>21</v>
      </c>
      <c r="D30" s="35">
        <v>37.56</v>
      </c>
      <c r="E30" s="36"/>
      <c r="F30" s="37"/>
      <c r="G30" s="64"/>
      <c r="H30" s="64"/>
      <c r="I30" s="64"/>
      <c r="J30" s="64"/>
    </row>
    <row r="31" spans="1:10" ht="28.8" thickBot="1">
      <c r="A31" s="28"/>
      <c r="B31" s="38"/>
      <c r="C31" s="39" t="s">
        <v>22</v>
      </c>
      <c r="D31" s="40">
        <f>100*D30/H9</f>
        <v>39.536842105263155</v>
      </c>
      <c r="E31" s="84">
        <f>D31</f>
        <v>39.536842105263155</v>
      </c>
      <c r="F31" s="85">
        <f>IF(E31&lt;0.00001,0,1)</f>
        <v>1</v>
      </c>
      <c r="I31" s="28"/>
      <c r="J31" s="31"/>
    </row>
    <row r="32" spans="1:10" s="28" customFormat="1" ht="18.600000000000001" customHeight="1">
      <c r="B32" s="25"/>
      <c r="C32" s="87" t="s">
        <v>27</v>
      </c>
      <c r="D32" s="53"/>
      <c r="E32" s="53"/>
      <c r="F32" s="51"/>
      <c r="G32" s="51"/>
      <c r="H32" s="51"/>
      <c r="I32" s="31"/>
    </row>
    <row r="33" spans="1:10" s="28" customFormat="1">
      <c r="B33" s="25"/>
      <c r="C33" s="52"/>
      <c r="D33" s="53"/>
      <c r="E33" s="53"/>
      <c r="F33" s="51"/>
      <c r="G33" s="51"/>
      <c r="H33" s="51"/>
      <c r="I33" s="31"/>
    </row>
    <row r="34" spans="1:10" s="28" customFormat="1" ht="14.4" customHeight="1">
      <c r="A34" s="90" t="s">
        <v>20</v>
      </c>
      <c r="B34" s="90"/>
      <c r="C34" s="90"/>
      <c r="D34" s="90"/>
      <c r="E34" s="90"/>
      <c r="F34" s="90"/>
      <c r="G34" s="90"/>
      <c r="H34" s="90"/>
      <c r="I34" s="90"/>
    </row>
    <row r="35" spans="1:10" s="28" customFormat="1" ht="14.4" thickBot="1">
      <c r="B35" s="25"/>
      <c r="C35" s="52"/>
      <c r="D35" s="53"/>
      <c r="E35" s="53"/>
      <c r="F35" s="51"/>
      <c r="G35" s="51"/>
      <c r="H35" s="51"/>
      <c r="I35" s="31"/>
    </row>
    <row r="36" spans="1:10" s="54" customFormat="1" ht="28.8">
      <c r="B36" s="6" t="s">
        <v>2</v>
      </c>
      <c r="C36" s="7" t="s">
        <v>3</v>
      </c>
      <c r="D36" s="7" t="s">
        <v>10</v>
      </c>
      <c r="E36" s="55" t="s">
        <v>6</v>
      </c>
    </row>
    <row r="37" spans="1:10" s="54" customFormat="1" ht="28.8" thickBot="1">
      <c r="B37" s="65"/>
      <c r="C37" s="49" t="s">
        <v>15</v>
      </c>
      <c r="D37" s="66">
        <v>1</v>
      </c>
      <c r="E37" s="67">
        <f>D37</f>
        <v>1</v>
      </c>
    </row>
    <row r="38" spans="1:10" s="56" customFormat="1" ht="34.5" customHeight="1" thickBot="1">
      <c r="D38" s="57" t="s">
        <v>16</v>
      </c>
    </row>
    <row r="39" spans="1:10" s="56" customFormat="1" ht="24" customHeight="1">
      <c r="B39" s="58"/>
      <c r="C39" s="58"/>
      <c r="D39" s="59"/>
      <c r="E39" s="60"/>
      <c r="F39" s="60"/>
      <c r="G39" s="60"/>
      <c r="H39" s="60"/>
      <c r="I39" s="60"/>
      <c r="J39" s="52"/>
    </row>
    <row r="40" spans="1:10" ht="14.4">
      <c r="B40" s="61"/>
      <c r="C40" s="62" t="s">
        <v>17</v>
      </c>
      <c r="D40" s="86">
        <f>J9+J10+J11+F19+G25+F31+E37</f>
        <v>14</v>
      </c>
      <c r="E40" s="2"/>
    </row>
  </sheetData>
  <sheetProtection password="C665" sheet="1" objects="1" scenarios="1"/>
  <mergeCells count="9">
    <mergeCell ref="A34:I34"/>
    <mergeCell ref="B2:J2"/>
    <mergeCell ref="B3:J3"/>
    <mergeCell ref="B6:J6"/>
    <mergeCell ref="B15:J15"/>
    <mergeCell ref="A22:I22"/>
    <mergeCell ref="B27:J27"/>
    <mergeCell ref="C12:J12"/>
    <mergeCell ref="B5:J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DeminaIV</cp:lastModifiedBy>
  <dcterms:created xsi:type="dcterms:W3CDTF">2017-09-05T10:51:31Z</dcterms:created>
  <dcterms:modified xsi:type="dcterms:W3CDTF">2017-09-08T07:59:11Z</dcterms:modified>
</cp:coreProperties>
</file>