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1" i="1" l="1"/>
  <c r="H10" i="1"/>
  <c r="H9" i="1"/>
  <c r="D39" i="1"/>
  <c r="F30" i="1"/>
  <c r="F18" i="1"/>
  <c r="D30" i="1"/>
  <c r="F24" i="1"/>
  <c r="D18" i="1"/>
  <c r="E36" i="1" l="1"/>
  <c r="E30" i="1" l="1"/>
  <c r="I9" i="1" l="1"/>
  <c r="I11" i="1"/>
  <c r="I10" i="1"/>
  <c r="G24" i="1"/>
  <c r="E18" i="1"/>
</calcChain>
</file>

<file path=xl/comments1.xml><?xml version="1.0" encoding="utf-8"?>
<comments xmlns="http://schemas.openxmlformats.org/spreadsheetml/2006/main">
  <authors>
    <author>Макаревич Светлана Юрьевна</author>
  </authors>
  <commentList>
    <comment ref="C18" authorId="0">
      <text>
        <r>
          <rPr>
            <sz val="9"/>
            <color indexed="81"/>
            <rFont val="Times New Roman"/>
            <family val="1"/>
            <charset val="204"/>
          </rPr>
          <t>Затраты на технологические инновации включают в себя затраты на исследование и разработку новых продуктов, услуг и методов их производства (передачи), новых производственных процессов, производственное проектирование, дизайн и другие разработки (не связанные с научными исследованиями и разработками) новых продуктов, услуг и методов их производства (передачи), новых производственных процессов, приобретение машин и оборудования, связанных с технологическими инновациями, приобретение новых технологий (в т.ч. права на патенты, лицензии на использование изобретений, промышленных образцов, полезных моделей) и иные затраты, которые учитываются при заполнении соответствующего раздела формы федерального статистического наблюдения № 4-инновация.</t>
        </r>
      </text>
    </comment>
  </commentList>
</comments>
</file>

<file path=xl/sharedStrings.xml><?xml version="1.0" encoding="utf-8"?>
<sst xmlns="http://schemas.openxmlformats.org/spreadsheetml/2006/main" count="39" uniqueCount="25">
  <si>
    <t>ВНИМАНИЕ!!! В таблице приведен пример расчета показателей.</t>
  </si>
  <si>
    <t>Все пункты обязательны для заполнения.</t>
  </si>
  <si>
    <t>№</t>
  </si>
  <si>
    <t>Критерий</t>
  </si>
  <si>
    <t>Средний темп роста, %</t>
  </si>
  <si>
    <t>Количество баллов</t>
  </si>
  <si>
    <r>
      <t xml:space="preserve">Объем годовой выручки от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млн.руб.</t>
    </r>
  </si>
  <si>
    <r>
      <t xml:space="preserve">Чистая прибыль,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</si>
  <si>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Производительность труда (выручка на одного работающего), </t>
    </r>
    <r>
      <rPr>
        <b/>
        <i/>
        <sz val="11"/>
        <color theme="1"/>
        <rFont val="Times New Roman"/>
        <family val="1"/>
        <charset val="204"/>
      </rPr>
      <t>млн. рублей</t>
    </r>
  </si>
  <si>
    <t>Значение  индекса</t>
  </si>
  <si>
    <r>
      <t xml:space="preserve">Затраты на технологические инновации,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</si>
  <si>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Доля затрат на технологические инновации в совокупном объеме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%</t>
    </r>
  </si>
  <si>
    <t>Темп изменения, %</t>
  </si>
  <si>
    <r>
      <t xml:space="preserve">Инвестиции в основной капитал,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</si>
  <si>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>Наличие у компании проектов по импортозамещению</t>
    </r>
    <r>
      <rPr>
        <b/>
        <i/>
        <sz val="11"/>
        <color theme="1"/>
        <rFont val="Times New Roman"/>
        <family val="1"/>
        <charset val="204"/>
      </rPr>
      <t xml:space="preserve"> (да - 1, нет - 0) </t>
    </r>
  </si>
  <si>
    <t>ИТОГ</t>
  </si>
  <si>
    <t>Значение итогового индекса</t>
  </si>
  <si>
    <t>ИМПОРТОЗАМЕЩЕНИЕ</t>
  </si>
  <si>
    <r>
      <t xml:space="preserve">Объем экспорта продукции,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</si>
  <si>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Доля экспорта в общем объеме реализации продукции, </t>
    </r>
    <r>
      <rPr>
        <b/>
        <i/>
        <sz val="11"/>
        <color theme="1"/>
        <rFont val="Times New Roman"/>
        <family val="1"/>
        <charset val="204"/>
      </rPr>
      <t>%</t>
    </r>
  </si>
  <si>
    <t xml:space="preserve">НАИМЕНОВАНИЕ КОМПАНИИ: </t>
  </si>
  <si>
    <t xml:space="preserve">ДИНАМИКА РАЗВИТИЯ: 2015 - 2018 </t>
  </si>
  <si>
    <t>ПОКАЗАТЕЛИ ИННОВАЦИОННОГО РАЗВИТИЯ: 2018 год</t>
  </si>
  <si>
    <t>ПОКАЗАТЕЛИ ИНВЕСТИЦИОННОЙ АКТИВНОСТИ: 2018 год</t>
  </si>
  <si>
    <t>ЭКСПОРТ ПРОДУКЦИИ: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</si>
</sst>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color theme="3" tint="-0.249977111117893"/>
      <name val="Times New Roman"/>
      <family val="1"/>
      <charset val="204"/>
    </font>
    <font>
      <sz val="11"/>
      <color theme="3" tint="-0.249977111117893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B0E7EE"/>
        <bgColor indexed="64"/>
      </patternFill>
    </fill>
    <fill>
      <patternFill patternType="darkUp">
        <bgColor theme="4" tint="-0.249977111117893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3" xfId="1" applyBorder="1" applyAlignment="1" applyProtection="1">
      <alignment horizontal="center" vertical="center" wrapText="1"/>
      <protection locked="0"/>
    </xf>
    <xf numFmtId="0" fontId="1" fillId="2" borderId="4" xfId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5" fillId="4" borderId="13" xfId="0" applyFont="1" applyFill="1" applyBorder="1" applyAlignment="1" applyProtection="1">
      <alignment horizontal="right" vertical="center" wrapText="1"/>
      <protection locked="0"/>
    </xf>
    <xf numFmtId="0" fontId="5" fillId="4" borderId="17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2" fillId="3" borderId="1" xfId="2" applyBorder="1" applyAlignment="1" applyProtection="1">
      <alignment horizontal="center" vertical="center" wrapText="1"/>
      <protection locked="0"/>
    </xf>
    <xf numFmtId="0" fontId="2" fillId="3" borderId="2" xfId="2" applyBorder="1" applyAlignment="1" applyProtection="1">
      <alignment horizontal="center" vertical="center" wrapText="1"/>
      <protection locked="0"/>
    </xf>
    <xf numFmtId="0" fontId="2" fillId="3" borderId="24" xfId="2" applyBorder="1" applyAlignment="1" applyProtection="1">
      <alignment horizontal="center" vertical="center" wrapText="1"/>
      <protection locked="0"/>
    </xf>
    <xf numFmtId="0" fontId="2" fillId="0" borderId="0" xfId="2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7" fillId="0" borderId="0" xfId="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1" fillId="2" borderId="24" xfId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1" fillId="2" borderId="16" xfId="1" applyBorder="1" applyAlignment="1" applyProtection="1">
      <alignment wrapText="1"/>
      <protection locked="0"/>
    </xf>
    <xf numFmtId="0" fontId="7" fillId="2" borderId="16" xfId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7" fillId="2" borderId="29" xfId="1" applyFont="1" applyBorder="1" applyAlignment="1" applyProtection="1">
      <alignment horizontal="center" vertical="center" wrapText="1"/>
      <protection locked="0"/>
    </xf>
    <xf numFmtId="0" fontId="7" fillId="2" borderId="30" xfId="1" applyFont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18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1" fillId="6" borderId="18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1" applyFont="1" applyBorder="1" applyAlignment="1" applyProtection="1">
      <alignment horizontal="center" vertical="center" wrapText="1"/>
    </xf>
    <xf numFmtId="0" fontId="7" fillId="3" borderId="26" xfId="2" applyFont="1" applyBorder="1" applyAlignment="1" applyProtection="1">
      <alignment vertical="center" wrapText="1"/>
    </xf>
    <xf numFmtId="0" fontId="7" fillId="3" borderId="27" xfId="2" applyFont="1" applyBorder="1" applyAlignment="1" applyProtection="1">
      <alignment vertical="center" wrapText="1"/>
    </xf>
    <xf numFmtId="0" fontId="5" fillId="6" borderId="13" xfId="0" applyFont="1" applyFill="1" applyBorder="1" applyAlignment="1" applyProtection="1">
      <alignment horizontal="right" vertical="center" wrapText="1"/>
    </xf>
    <xf numFmtId="0" fontId="7" fillId="2" borderId="16" xfId="1" applyFont="1" applyBorder="1" applyAlignment="1" applyProtection="1">
      <alignment horizontal="right"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2" borderId="26" xfId="1" applyFont="1" applyBorder="1" applyAlignment="1" applyProtection="1">
      <alignment horizontal="center" vertical="center" wrapText="1"/>
    </xf>
    <xf numFmtId="0" fontId="7" fillId="2" borderId="30" xfId="1" applyFont="1" applyBorder="1" applyAlignment="1" applyProtection="1">
      <alignment horizontal="center" vertical="center" wrapText="1"/>
    </xf>
    <xf numFmtId="0" fontId="7" fillId="2" borderId="34" xfId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left" vertical="distributed" wrapText="1"/>
      <protection locked="0"/>
    </xf>
    <xf numFmtId="0" fontId="4" fillId="0" borderId="33" xfId="0" applyFont="1" applyBorder="1" applyAlignment="1" applyProtection="1">
      <alignment horizontal="left" vertical="distributed" wrapText="1"/>
      <protection locked="0"/>
    </xf>
    <xf numFmtId="0" fontId="0" fillId="0" borderId="33" xfId="0" applyBorder="1" applyAlignment="1" applyProtection="1">
      <alignment horizontal="left" vertical="distributed" wrapText="1"/>
      <protection locked="0"/>
    </xf>
    <xf numFmtId="0" fontId="0" fillId="0" borderId="32" xfId="0" applyBorder="1" applyAlignment="1" applyProtection="1">
      <alignment horizontal="left" vertical="distributed" wrapText="1"/>
      <protection locked="0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tabSelected="1" topLeftCell="A19" workbookViewId="0">
      <selection activeCell="G35" sqref="G35"/>
    </sheetView>
  </sheetViews>
  <sheetFormatPr defaultColWidth="8.88671875" defaultRowHeight="13.8" x14ac:dyDescent="0.25"/>
  <cols>
    <col min="1" max="1" width="7" style="2" customWidth="1"/>
    <col min="2" max="2" width="3.6640625" style="2" customWidth="1"/>
    <col min="3" max="3" width="51.6640625" style="2" customWidth="1"/>
    <col min="4" max="4" width="13.33203125" style="2" bestFit="1" customWidth="1"/>
    <col min="5" max="5" width="13.33203125" style="58" bestFit="1" customWidth="1"/>
    <col min="6" max="6" width="13.109375" style="2" bestFit="1" customWidth="1"/>
    <col min="7" max="7" width="11" style="2" bestFit="1" customWidth="1"/>
    <col min="8" max="8" width="11" style="2" customWidth="1"/>
    <col min="9" max="9" width="12.109375" style="2" customWidth="1"/>
    <col min="10" max="11" width="13.109375" style="2" customWidth="1"/>
    <col min="12" max="12" width="13.33203125" style="2" customWidth="1"/>
    <col min="13" max="13" width="12.44140625" style="2" bestFit="1" customWidth="1"/>
    <col min="14" max="15" width="8.88671875" style="2"/>
    <col min="16" max="17" width="12.44140625" style="2" bestFit="1" customWidth="1"/>
    <col min="18" max="18" width="8.88671875" style="2"/>
    <col min="19" max="19" width="12.44140625" style="2" bestFit="1" customWidth="1"/>
    <col min="20" max="16384" width="8.88671875" style="2"/>
  </cols>
  <sheetData>
    <row r="1" spans="1:10" s="1" customFormat="1" x14ac:dyDescent="0.25"/>
    <row r="2" spans="1:10" ht="14.4" customHeight="1" x14ac:dyDescent="0.3">
      <c r="B2" s="83" t="s">
        <v>0</v>
      </c>
      <c r="C2" s="83"/>
      <c r="D2" s="83"/>
      <c r="E2" s="83"/>
      <c r="F2" s="83"/>
      <c r="G2" s="83"/>
      <c r="H2" s="83"/>
      <c r="I2" s="83"/>
      <c r="J2" s="83"/>
    </row>
    <row r="3" spans="1:10" ht="15.6" x14ac:dyDescent="0.3">
      <c r="B3" s="84" t="s">
        <v>1</v>
      </c>
      <c r="C3" s="84"/>
      <c r="D3" s="84"/>
      <c r="E3" s="85"/>
      <c r="F3" s="84"/>
      <c r="G3" s="84"/>
      <c r="H3" s="84"/>
      <c r="I3" s="84"/>
      <c r="J3" s="84"/>
    </row>
    <row r="4" spans="1:10" ht="15.6" x14ac:dyDescent="0.3">
      <c r="B4" s="77"/>
      <c r="C4" s="77"/>
      <c r="D4" s="77"/>
      <c r="E4" s="78"/>
      <c r="F4" s="77"/>
      <c r="G4" s="77"/>
      <c r="H4" s="77"/>
      <c r="I4" s="77"/>
      <c r="J4" s="77"/>
    </row>
    <row r="5" spans="1:10" ht="34.200000000000003" customHeight="1" x14ac:dyDescent="0.25">
      <c r="B5" s="87" t="s">
        <v>20</v>
      </c>
      <c r="C5" s="88"/>
      <c r="D5" s="89"/>
      <c r="E5" s="89"/>
      <c r="F5" s="89"/>
      <c r="G5" s="89"/>
      <c r="H5" s="89"/>
      <c r="I5" s="89"/>
      <c r="J5" s="90"/>
    </row>
    <row r="6" spans="1:10" ht="34.5" customHeight="1" x14ac:dyDescent="0.25">
      <c r="B6" s="86" t="s">
        <v>21</v>
      </c>
      <c r="C6" s="86"/>
      <c r="D6" s="86"/>
      <c r="E6" s="86"/>
      <c r="F6" s="86"/>
      <c r="G6" s="86"/>
      <c r="H6" s="86"/>
      <c r="I6" s="86"/>
      <c r="J6" s="86"/>
    </row>
    <row r="7" spans="1:10" ht="15.75" customHeight="1" thickBot="1" x14ac:dyDescent="0.35">
      <c r="B7" s="3"/>
      <c r="C7" s="3"/>
      <c r="D7" s="3"/>
      <c r="E7" s="4"/>
      <c r="F7" s="3"/>
      <c r="G7" s="3"/>
      <c r="H7" s="3"/>
      <c r="I7" s="3"/>
      <c r="J7" s="3"/>
    </row>
    <row r="8" spans="1:10" s="5" customFormat="1" ht="43.2" x14ac:dyDescent="0.3">
      <c r="B8" s="6" t="s">
        <v>2</v>
      </c>
      <c r="C8" s="7" t="s">
        <v>3</v>
      </c>
      <c r="D8" s="8">
        <v>2015</v>
      </c>
      <c r="E8" s="8">
        <v>2016</v>
      </c>
      <c r="F8" s="8">
        <v>2017</v>
      </c>
      <c r="G8" s="8">
        <v>2018</v>
      </c>
      <c r="H8" s="7" t="s">
        <v>4</v>
      </c>
      <c r="I8" s="9" t="s">
        <v>5</v>
      </c>
    </row>
    <row r="9" spans="1:10" ht="49.5" customHeight="1" x14ac:dyDescent="0.25">
      <c r="B9" s="10"/>
      <c r="C9" s="11" t="s">
        <v>6</v>
      </c>
      <c r="D9" s="12">
        <v>120</v>
      </c>
      <c r="E9" s="12">
        <v>115</v>
      </c>
      <c r="F9" s="12">
        <v>134</v>
      </c>
      <c r="G9" s="12">
        <v>205</v>
      </c>
      <c r="H9" s="71">
        <f>AVERAGE((E9-D9)/D9,(F9-E9)/E9,(G9-F9)/F9)*100</f>
        <v>21.780049030211259</v>
      </c>
      <c r="I9" s="81">
        <f>IF(H9&lt;0.0000001,0,IF(H9&lt;5.1,1,IF(H9&lt;15.1,2,IF(H9&lt;20.1,3,IF(H9&lt;35.1,4,5)))))</f>
        <v>4</v>
      </c>
    </row>
    <row r="10" spans="1:10" ht="49.5" customHeight="1" x14ac:dyDescent="0.25">
      <c r="B10" s="13"/>
      <c r="C10" s="14" t="s">
        <v>7</v>
      </c>
      <c r="D10" s="15">
        <v>12.2</v>
      </c>
      <c r="E10" s="15">
        <v>13</v>
      </c>
      <c r="F10" s="16">
        <v>13.6</v>
      </c>
      <c r="G10" s="16">
        <v>15</v>
      </c>
      <c r="H10" s="71">
        <f>AVERAGE((E10-D10)/D10,(F10-E10)/E10,(G10-F10)/F10)*100</f>
        <v>7.1556264372079239</v>
      </c>
      <c r="I10" s="81">
        <f>IF(H10&lt;0.0000001,0,IF(H10&lt;5.1,1,IF(H10&lt;15.1,2,IF(H10&lt;25.1,3,IF(H10&lt;60.1,4,5)))))</f>
        <v>2</v>
      </c>
    </row>
    <row r="11" spans="1:10" ht="49.5" customHeight="1" thickBot="1" x14ac:dyDescent="0.3">
      <c r="B11" s="17"/>
      <c r="C11" s="18" t="s">
        <v>8</v>
      </c>
      <c r="D11" s="19">
        <v>4.9000000000000004</v>
      </c>
      <c r="E11" s="19">
        <v>5.6</v>
      </c>
      <c r="F11" s="20">
        <v>5.9</v>
      </c>
      <c r="G11" s="20">
        <v>6.2</v>
      </c>
      <c r="H11" s="79">
        <f>AVERAGE((E11-D11)/D11,(F11-E11)/E11,(G11-F11)/F11)*100</f>
        <v>8.2425343018563346</v>
      </c>
      <c r="I11" s="80">
        <f>IF(H11&lt;0.0000001,0,IF(H11&lt;5.1,1,IF(H11&lt;10.1,2,IF(H11&lt;20.1,3,IF(H11&lt;30.1,4,5)))))</f>
        <v>2</v>
      </c>
    </row>
    <row r="12" spans="1:10" ht="22.5" customHeight="1" x14ac:dyDescent="0.25">
      <c r="B12" s="23"/>
      <c r="C12" s="24"/>
      <c r="D12" s="22"/>
      <c r="E12" s="22"/>
      <c r="F12" s="22"/>
      <c r="G12" s="22"/>
      <c r="H12" s="22"/>
      <c r="I12" s="22"/>
      <c r="J12" s="25"/>
    </row>
    <row r="13" spans="1:10" x14ac:dyDescent="0.25">
      <c r="A13" s="23"/>
      <c r="E13" s="2"/>
      <c r="G13" s="23"/>
      <c r="H13" s="23"/>
      <c r="I13" s="26"/>
    </row>
    <row r="14" spans="1:10" ht="15.6" x14ac:dyDescent="0.25">
      <c r="A14" s="23"/>
      <c r="B14" s="86" t="s">
        <v>22</v>
      </c>
      <c r="C14" s="86"/>
      <c r="D14" s="86"/>
      <c r="E14" s="86"/>
      <c r="F14" s="86"/>
      <c r="G14" s="86"/>
      <c r="H14" s="86"/>
      <c r="I14" s="86"/>
      <c r="J14" s="86"/>
    </row>
    <row r="15" spans="1:10" ht="16.2" thickBot="1" x14ac:dyDescent="0.3">
      <c r="A15" s="23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8.8" x14ac:dyDescent="0.25">
      <c r="A16" s="23"/>
      <c r="B16" s="65" t="s">
        <v>2</v>
      </c>
      <c r="C16" s="66" t="s">
        <v>3</v>
      </c>
      <c r="D16" s="66">
        <v>2018</v>
      </c>
      <c r="E16" s="67" t="s">
        <v>9</v>
      </c>
      <c r="F16" s="68" t="s">
        <v>5</v>
      </c>
      <c r="G16" s="27"/>
      <c r="H16" s="27"/>
      <c r="I16" s="27"/>
      <c r="J16" s="27"/>
    </row>
    <row r="17" spans="1:10" ht="15.6" x14ac:dyDescent="0.25">
      <c r="A17" s="23"/>
      <c r="B17" s="28"/>
      <c r="C17" s="29" t="s">
        <v>10</v>
      </c>
      <c r="D17" s="30">
        <v>14.25</v>
      </c>
      <c r="E17" s="31"/>
      <c r="F17" s="32"/>
      <c r="G17" s="27"/>
      <c r="H17" s="27"/>
      <c r="I17" s="27"/>
      <c r="J17" s="27"/>
    </row>
    <row r="18" spans="1:10" ht="28.8" thickBot="1" x14ac:dyDescent="0.3">
      <c r="A18" s="23"/>
      <c r="B18" s="33"/>
      <c r="C18" s="34" t="s">
        <v>11</v>
      </c>
      <c r="D18" s="35">
        <f>100*D17/G9</f>
        <v>6.9512195121951219</v>
      </c>
      <c r="E18" s="36">
        <f>D18</f>
        <v>6.9512195121951219</v>
      </c>
      <c r="F18" s="37">
        <f>IF(E18&lt;0.00001,0,IF(E18&lt;2.1,1,IF(E18&lt;5.1,2,IF(E18&lt;15.1,3,IF(E18&lt;25.1,4,5)))))</f>
        <v>3</v>
      </c>
      <c r="I18" s="23"/>
      <c r="J18" s="26"/>
    </row>
    <row r="19" spans="1:10" ht="22.8" customHeight="1" x14ac:dyDescent="0.25">
      <c r="C19" s="76"/>
      <c r="E19" s="2"/>
      <c r="G19" s="38"/>
      <c r="H19" s="38"/>
    </row>
    <row r="20" spans="1:10" x14ac:dyDescent="0.25">
      <c r="E20" s="2"/>
      <c r="G20" s="38"/>
      <c r="H20" s="38"/>
    </row>
    <row r="21" spans="1:10" ht="15.6" x14ac:dyDescent="0.25">
      <c r="A21" s="86" t="s">
        <v>23</v>
      </c>
      <c r="B21" s="86"/>
      <c r="C21" s="86"/>
      <c r="D21" s="86"/>
      <c r="E21" s="86"/>
      <c r="F21" s="86"/>
      <c r="G21" s="86"/>
      <c r="H21" s="86"/>
      <c r="I21" s="86"/>
    </row>
    <row r="22" spans="1:10" ht="16.2" thickBot="1" x14ac:dyDescent="0.3">
      <c r="A22" s="27"/>
      <c r="B22" s="27"/>
      <c r="C22" s="27"/>
      <c r="D22" s="27"/>
      <c r="E22" s="27"/>
      <c r="F22" s="27"/>
      <c r="G22" s="27"/>
      <c r="H22" s="27"/>
      <c r="I22" s="27"/>
    </row>
    <row r="23" spans="1:10" ht="42" customHeight="1" x14ac:dyDescent="0.25">
      <c r="B23" s="39" t="s">
        <v>2</v>
      </c>
      <c r="C23" s="40" t="s">
        <v>3</v>
      </c>
      <c r="D23" s="40">
        <v>2017</v>
      </c>
      <c r="E23" s="40">
        <v>2018</v>
      </c>
      <c r="F23" s="40" t="s">
        <v>12</v>
      </c>
      <c r="G23" s="41" t="s">
        <v>5</v>
      </c>
      <c r="H23" s="42"/>
      <c r="J23" s="38"/>
    </row>
    <row r="24" spans="1:10" ht="15" thickBot="1" x14ac:dyDescent="0.35">
      <c r="B24" s="43"/>
      <c r="C24" s="44" t="s">
        <v>13</v>
      </c>
      <c r="D24" s="45">
        <v>15.23</v>
      </c>
      <c r="E24" s="45">
        <v>17.88</v>
      </c>
      <c r="F24" s="72">
        <f>IF(D24&gt;0,(E24-D24)/D24*100, IF(E24&gt;0,1,0))</f>
        <v>17.399868680236366</v>
      </c>
      <c r="G24" s="73">
        <f>IF(F24&lt;0.00001,0,IF(F24&lt;5.1,1,IF(F24&lt;10.1,2,IF(F24&lt;20.1,3,IF(F24&lt;30.1,4,5)))))</f>
        <v>3</v>
      </c>
      <c r="H24" s="46"/>
      <c r="I24" s="38"/>
    </row>
    <row r="25" spans="1:10" s="23" customFormat="1" ht="18.600000000000001" customHeight="1" x14ac:dyDescent="0.25">
      <c r="B25" s="21"/>
      <c r="C25" s="76"/>
      <c r="D25" s="48"/>
      <c r="E25" s="48"/>
      <c r="F25" s="46"/>
      <c r="G25" s="46"/>
      <c r="H25" s="46"/>
      <c r="I25" s="26"/>
    </row>
    <row r="26" spans="1:10" ht="15.6" customHeight="1" x14ac:dyDescent="0.25">
      <c r="A26" s="23"/>
      <c r="B26" s="86" t="s">
        <v>24</v>
      </c>
      <c r="C26" s="86"/>
      <c r="D26" s="86"/>
      <c r="E26" s="86"/>
      <c r="F26" s="86"/>
      <c r="G26" s="86"/>
      <c r="H26" s="86"/>
      <c r="I26" s="86"/>
      <c r="J26" s="86"/>
    </row>
    <row r="27" spans="1:10" ht="16.2" thickBot="1" x14ac:dyDescent="0.3">
      <c r="A27" s="23"/>
      <c r="B27" s="59"/>
      <c r="C27" s="59"/>
      <c r="D27" s="59"/>
      <c r="E27" s="59"/>
      <c r="F27" s="59"/>
      <c r="G27" s="59"/>
      <c r="H27" s="59"/>
      <c r="I27" s="59"/>
      <c r="J27" s="59"/>
    </row>
    <row r="28" spans="1:10" ht="28.8" x14ac:dyDescent="0.25">
      <c r="A28" s="23"/>
      <c r="B28" s="63" t="s">
        <v>2</v>
      </c>
      <c r="C28" s="64" t="s">
        <v>3</v>
      </c>
      <c r="D28" s="64">
        <v>2018</v>
      </c>
      <c r="E28" s="69" t="s">
        <v>9</v>
      </c>
      <c r="F28" s="70" t="s">
        <v>5</v>
      </c>
      <c r="G28" s="59"/>
      <c r="H28" s="59"/>
      <c r="I28" s="59"/>
      <c r="J28" s="59"/>
    </row>
    <row r="29" spans="1:10" ht="15.6" x14ac:dyDescent="0.25">
      <c r="A29" s="23"/>
      <c r="B29" s="28"/>
      <c r="C29" s="29" t="s">
        <v>18</v>
      </c>
      <c r="D29" s="30">
        <v>37.56</v>
      </c>
      <c r="E29" s="31"/>
      <c r="F29" s="32"/>
      <c r="G29" s="59"/>
      <c r="H29" s="59"/>
      <c r="I29" s="59"/>
      <c r="J29" s="59"/>
    </row>
    <row r="30" spans="1:10" ht="28.8" thickBot="1" x14ac:dyDescent="0.3">
      <c r="A30" s="23"/>
      <c r="B30" s="33"/>
      <c r="C30" s="34" t="s">
        <v>19</v>
      </c>
      <c r="D30" s="35">
        <f>100*D29/G9</f>
        <v>18.321951219512194</v>
      </c>
      <c r="E30" s="74">
        <f>D30</f>
        <v>18.321951219512194</v>
      </c>
      <c r="F30" s="37">
        <f>IF(E30&lt;0.00001,0,IF(E30&lt;5.1,1,IF(E30&lt;15.1,2,IF(E30&lt;35.1,3,IF(E30&lt;50.1,4,5)))))</f>
        <v>3</v>
      </c>
      <c r="I30" s="23"/>
      <c r="J30" s="26"/>
    </row>
    <row r="31" spans="1:10" s="23" customFormat="1" ht="18.600000000000001" customHeight="1" x14ac:dyDescent="0.25">
      <c r="B31" s="21"/>
      <c r="C31" s="76"/>
      <c r="D31" s="48"/>
      <c r="E31" s="48"/>
      <c r="F31" s="46"/>
      <c r="G31" s="46"/>
      <c r="H31" s="46"/>
      <c r="I31" s="26"/>
    </row>
    <row r="32" spans="1:10" s="23" customFormat="1" x14ac:dyDescent="0.25">
      <c r="B32" s="21"/>
      <c r="C32" s="47"/>
      <c r="D32" s="48"/>
      <c r="E32" s="48"/>
      <c r="F32" s="46"/>
      <c r="G32" s="46"/>
      <c r="H32" s="46"/>
      <c r="I32" s="26"/>
    </row>
    <row r="33" spans="1:10" s="23" customFormat="1" ht="14.4" customHeight="1" x14ac:dyDescent="0.25">
      <c r="A33" s="82" t="s">
        <v>17</v>
      </c>
      <c r="B33" s="82"/>
      <c r="C33" s="82"/>
      <c r="D33" s="82"/>
      <c r="E33" s="82"/>
      <c r="F33" s="82"/>
      <c r="G33" s="82"/>
      <c r="H33" s="82"/>
      <c r="I33" s="82"/>
    </row>
    <row r="34" spans="1:10" s="23" customFormat="1" ht="14.4" thickBot="1" x14ac:dyDescent="0.3">
      <c r="B34" s="21"/>
      <c r="C34" s="47"/>
      <c r="D34" s="48"/>
      <c r="E34" s="48"/>
      <c r="F34" s="46"/>
      <c r="G34" s="46"/>
      <c r="H34" s="46"/>
      <c r="I34" s="26"/>
    </row>
    <row r="35" spans="1:10" s="49" customFormat="1" ht="28.8" x14ac:dyDescent="0.25">
      <c r="B35" s="6" t="s">
        <v>2</v>
      </c>
      <c r="C35" s="7" t="s">
        <v>3</v>
      </c>
      <c r="D35" s="7" t="s">
        <v>9</v>
      </c>
      <c r="E35" s="50" t="s">
        <v>5</v>
      </c>
    </row>
    <row r="36" spans="1:10" s="49" customFormat="1" ht="28.8" thickBot="1" x14ac:dyDescent="0.35">
      <c r="B36" s="60"/>
      <c r="C36" s="44" t="s">
        <v>14</v>
      </c>
      <c r="D36" s="61">
        <v>1</v>
      </c>
      <c r="E36" s="62">
        <f>D36</f>
        <v>1</v>
      </c>
    </row>
    <row r="37" spans="1:10" s="51" customFormat="1" ht="34.5" customHeight="1" thickBot="1" x14ac:dyDescent="0.3">
      <c r="D37" s="52" t="s">
        <v>15</v>
      </c>
    </row>
    <row r="38" spans="1:10" s="51" customFormat="1" ht="24" customHeight="1" x14ac:dyDescent="0.25">
      <c r="B38" s="53"/>
      <c r="C38" s="53"/>
      <c r="D38" s="54"/>
      <c r="E38" s="55"/>
      <c r="F38" s="55"/>
      <c r="G38" s="55"/>
      <c r="H38" s="55"/>
      <c r="I38" s="55"/>
      <c r="J38" s="47"/>
    </row>
    <row r="39" spans="1:10" ht="14.4" x14ac:dyDescent="0.3">
      <c r="B39" s="56"/>
      <c r="C39" s="57" t="s">
        <v>16</v>
      </c>
      <c r="D39" s="75">
        <f>I9+I10+I11+F18+G24+F30+E36</f>
        <v>18</v>
      </c>
      <c r="E39" s="2"/>
    </row>
  </sheetData>
  <mergeCells count="8">
    <mergeCell ref="A33:I33"/>
    <mergeCell ref="B2:J2"/>
    <mergeCell ref="B3:J3"/>
    <mergeCell ref="B6:J6"/>
    <mergeCell ref="B14:J14"/>
    <mergeCell ref="A21:I21"/>
    <mergeCell ref="B26:J26"/>
    <mergeCell ref="B5:J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Макаревич Светлана Юрьевна</dc:creator>
  <cp:lastModifiedBy>DeminaIV</cp:lastModifiedBy>
  <dcterms:created xsi:type="dcterms:W3CDTF">2017-09-05T10:51:31Z</dcterms:created>
  <dcterms:modified xsi:type="dcterms:W3CDTF">2019-02-01T07:14:47Z</dcterms:modified>
</cp:coreProperties>
</file>