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8" windowWidth="19140" windowHeight="7296"/>
  </bookViews>
  <sheets>
    <sheet name="основная номинация" sheetId="3" r:id="rId1"/>
  </sheets>
  <definedNames>
    <definedName name="_xlnm.Print_Area" localSheetId="0">'основная номинация'!$B$1:$I$45</definedName>
  </definedNames>
  <calcPr calcId="145621"/>
</workbook>
</file>

<file path=xl/calcChain.xml><?xml version="1.0" encoding="utf-8"?>
<calcChain xmlns="http://schemas.openxmlformats.org/spreadsheetml/2006/main">
  <c r="G35" i="3" l="1"/>
  <c r="F28" i="3"/>
  <c r="F27" i="3"/>
  <c r="F25" i="3"/>
  <c r="G14" i="3"/>
  <c r="J9" i="3"/>
  <c r="J8" i="3"/>
  <c r="I8" i="3"/>
  <c r="D44" i="3" l="1"/>
  <c r="F34" i="3"/>
  <c r="G34" i="3" s="1"/>
  <c r="E28" i="3"/>
  <c r="E18" i="3"/>
  <c r="E25" i="3"/>
  <c r="F14" i="3"/>
  <c r="I9" i="3"/>
  <c r="F36" i="3" l="1"/>
  <c r="G36" i="3" s="1"/>
  <c r="F35" i="3"/>
  <c r="D43" i="3" s="1"/>
  <c r="E27" i="3"/>
  <c r="D42" i="3" s="1"/>
</calcChain>
</file>

<file path=xl/comments1.xml><?xml version="1.0" encoding="utf-8"?>
<comments xmlns="http://schemas.openxmlformats.org/spreadsheetml/2006/main">
  <authors>
    <author>Макаревич Светлана Юрьевна</author>
    <author>Яковлева Любовь Геннадиевна</author>
  </authors>
  <commentList>
    <comment ref="C25" authorId="0">
      <text>
        <r>
          <rPr>
            <sz val="9"/>
            <color indexed="81"/>
            <rFont val="Times New Roman"/>
            <family val="1"/>
            <charset val="204"/>
          </rPr>
          <t>Критерии отнесени к затратам на технологические инновации - см. примечание к показателю 6 в Методике проведения Конкурса:
Затраты на технологические инновации включают в себя затраты на исследование и разработку новых продуктов, услуг и методов их производства (передачи), новых производственных процессов, производственное проектирование, дизайн и другие разработки (не связанные с научными исследованиями и разработками) новых продуктов, услуг и методов их производства (передачи), новых производственных процессов, приобретение машин и оборудования, связанных с технологическими инновациями, приобретение новых технологий (в т.ч. права на патенты, лицензии на использование изобретений, промышленных образцов, полезных моделей) и иные затраты, которые учитываются при заполнении соответствующего раздела формы федерального статистического наблюдения № 4-инновация.</t>
        </r>
      </text>
    </comment>
    <comment ref="C27" authorId="0">
      <text>
        <r>
          <rPr>
            <sz val="10"/>
            <color indexed="81"/>
            <rFont val="Times New Roman"/>
            <family val="1"/>
            <charset val="204"/>
          </rPr>
          <t>Критерии отнесения продукции к инновационнной - см. примечание к показателю 5 в Методике проведения Конкурса:
Для отнесения продукции (товаров, работ, услуг) к категории инновационной предлагается использовать критерии, предусмотренные в приказе Минпромторга от 1 ноября 2012 г. № 1618
1. Потребительские свойства (в том числе функциональные характеристики) товара являются новыми и (или) превосходят потребительские свойства (в том числе функциональные характеристики) ранее производимых товаров.
2. При производстве товара используются впервые внедренные результаты научно-исследовательских, опытно-конструкторских и технологических работ.
3. Потребительские свойства товара являются улучшенными по сравнению с имеющимися аналогами или, в отсутствие прямых аналогов, имеются качественно новые потребительские (функциональные) характеристики, в том числе повышающие конкурентоспособность товара, или новый способ применения товара, позволяющий расширить область его использования.
4. При производстве товара используются только новое или модернизированное технологическое оборудование, технологические процессы или технологии, ранее не применяемые при производстве данного товара, или новых материалов, позволяющие улучшить технико-экономические, конкурентоспособные, эргономические, потребительские и иные показатели производимого товара.
5. При выполнении работы и оказании услуги используются впервые внедренные результаты научно-исследовательских, опытно-конструкторских и технологических работ, которые ранее не использовались при выполнении аналогичных работ и оказании аналогичных услуг.
6. Выполнение работы и оказание услуги связано с изменениями в производственном процессе, использованием нового или модернизированного производственного оборудования и/или программного обеспечения, новых технологий.
7. Работа выполняется и оказывается услуга в области, в которой ранее аналогичная работа и услуга не применялись.
8. Работа и услуга являются новой, ранее не выполнявшейся и не оказывавшейся.
9. При использовании в производстве товара, выполнении работы, оказании услуги результатов интеллектуальной деятельности, подлежащих правовой охране.
10. При использовании в производстве товара, выполнении работы, оказании услуги новых научно-технических, конструктивных или (и) технологических решений.
Инновационной продукцией признается товар, работа и услуга при соответствии одному или нескольким критериям, указанным в пунктах 1 - 10.</t>
        </r>
        <r>
          <rPr>
            <sz val="9"/>
            <color indexed="81"/>
            <rFont val="Times New Roman"/>
            <family val="1"/>
            <charset val="204"/>
          </rPr>
          <t xml:space="preserve">
</t>
        </r>
      </text>
    </comment>
    <comment ref="C34" authorId="1">
      <text>
        <r>
          <rPr>
            <sz val="10"/>
            <color indexed="81"/>
            <rFont val="Times New Roman"/>
            <family val="1"/>
            <charset val="204"/>
          </rPr>
          <t>Удельные затраты на энергетические ресурсы - отношение объема затрат на энергоресурсы к объему выпуска продукции в стоимостном выражении. К энергетическим ресурсам относятся природный газ, дизельное топливо, бензин, мазут, тепловая энергия, уголь, электрическая энергия и другие.</t>
        </r>
      </text>
    </comment>
  </commentList>
</comments>
</file>

<file path=xl/sharedStrings.xml><?xml version="1.0" encoding="utf-8"?>
<sst xmlns="http://schemas.openxmlformats.org/spreadsheetml/2006/main" count="49" uniqueCount="29">
  <si>
    <t>Значение  индекса</t>
  </si>
  <si>
    <t>Значение итогового индекса</t>
  </si>
  <si>
    <t>9 месяцев 2013</t>
  </si>
  <si>
    <t>№</t>
  </si>
  <si>
    <t>Критерий</t>
  </si>
  <si>
    <t xml:space="preserve">Итоговый балл в спецноминации «За инновационное развитие» </t>
  </si>
  <si>
    <t>Итоговый балл в спецноминации «За высокую энергоэффективность»</t>
  </si>
  <si>
    <t>Количество баллов</t>
  </si>
  <si>
    <t>ВНИМАНИЕ!!! В таблице приведен пример расчета показателей.</t>
  </si>
  <si>
    <t>Все пункты обязательны для заполнения.</t>
  </si>
  <si>
    <r>
      <t xml:space="preserve">Объем годовой выручки от реализации продукции (услуг), </t>
    </r>
    <r>
      <rPr>
        <b/>
        <i/>
        <sz val="11"/>
        <color theme="1"/>
        <rFont val="Times New Roman"/>
        <family val="1"/>
        <charset val="204"/>
      </rPr>
      <t>млрд.руб.</t>
    </r>
  </si>
  <si>
    <r>
      <t xml:space="preserve">Чистая прибыль, </t>
    </r>
    <r>
      <rPr>
        <b/>
        <i/>
        <sz val="11"/>
        <color theme="1"/>
        <rFont val="Times New Roman"/>
        <family val="1"/>
        <charset val="204"/>
      </rPr>
      <t>млн. руб.</t>
    </r>
  </si>
  <si>
    <t>ПОКАЗАТЕЛИ ИННОВАЦИОННОГО СОСТОЯНИЯ: 2014 Г.</t>
  </si>
  <si>
    <t>ПОКАЗАТЕЛИ ЭНЕРГОЭФФЕКТИВНОСТИ: 2013-2014 ГГ.</t>
  </si>
  <si>
    <r>
      <t xml:space="preserve">Производительность труда (выручка на одного работающего), </t>
    </r>
    <r>
      <rPr>
        <b/>
        <i/>
        <sz val="11"/>
        <color theme="1"/>
        <rFont val="Times New Roman"/>
        <family val="1"/>
        <charset val="204"/>
      </rPr>
      <t>млн. рублей</t>
    </r>
  </si>
  <si>
    <r>
      <t xml:space="preserve">Объем выпуска инновационной продукции, </t>
    </r>
    <r>
      <rPr>
        <b/>
        <i/>
        <sz val="11"/>
        <color theme="1"/>
        <rFont val="Times New Roman"/>
        <family val="1"/>
        <charset val="204"/>
      </rPr>
      <t>млн. руб.</t>
    </r>
  </si>
  <si>
    <r>
      <t xml:space="preserve">Доля инновационной продукции в совокупном объеме реализации продукции (услуг), </t>
    </r>
    <r>
      <rPr>
        <b/>
        <i/>
        <sz val="11"/>
        <color theme="1"/>
        <rFont val="Times New Roman"/>
        <family val="1"/>
        <charset val="204"/>
      </rPr>
      <t>%</t>
    </r>
  </si>
  <si>
    <r>
      <t xml:space="preserve">Доля затрат на технологические инновации в совокупном объеме реализации продукции (услуг), </t>
    </r>
    <r>
      <rPr>
        <b/>
        <i/>
        <sz val="11"/>
        <color theme="1"/>
        <rFont val="Times New Roman"/>
        <family val="1"/>
        <charset val="204"/>
      </rPr>
      <t>%</t>
    </r>
  </si>
  <si>
    <r>
      <t xml:space="preserve">Получение в 2013 г. патентов и иных документов, подтверждающих наличие зарегистрированных разработок, </t>
    </r>
    <r>
      <rPr>
        <b/>
        <i/>
        <sz val="11"/>
        <color theme="1"/>
        <rFont val="Times New Roman"/>
        <family val="1"/>
        <charset val="204"/>
      </rPr>
      <t>шт.</t>
    </r>
  </si>
  <si>
    <r>
      <t xml:space="preserve">Объем сэкономленных средств в результате внедрения в 2013 году энергосберегающих технологий </t>
    </r>
    <r>
      <rPr>
        <b/>
        <i/>
        <sz val="11"/>
        <color theme="1"/>
        <rFont val="Times New Roman"/>
        <family val="1"/>
        <charset val="204"/>
      </rPr>
      <t>(в % от суммы эксплуатационных расходов)</t>
    </r>
  </si>
  <si>
    <t>9 месяцев 2014</t>
  </si>
  <si>
    <r>
      <t>Был ли у компании выход на новые рынки сбыта (в т.ч. на внешние) в 2012-2013 гг.</t>
    </r>
    <r>
      <rPr>
        <b/>
        <i/>
        <sz val="11"/>
        <color theme="1"/>
        <rFont val="Times New Roman"/>
        <family val="1"/>
        <charset val="204"/>
      </rPr>
      <t xml:space="preserve"> (да - 1, нет - 0) </t>
    </r>
  </si>
  <si>
    <t>ИТОГ</t>
  </si>
  <si>
    <r>
      <t xml:space="preserve">Наличие у компании в 2013 собственных разработок и НИОКР по энергосбережению </t>
    </r>
    <r>
      <rPr>
        <b/>
        <i/>
        <sz val="11"/>
        <color theme="1"/>
        <rFont val="Times New Roman"/>
        <family val="1"/>
        <charset val="204"/>
      </rPr>
      <t>(да - 1, нет - 0)</t>
    </r>
  </si>
  <si>
    <r>
      <t xml:space="preserve"> Затраты на технологические инновации в совокупном объеме реализации продукции (услуг), </t>
    </r>
    <r>
      <rPr>
        <b/>
        <i/>
        <sz val="11"/>
        <color theme="1"/>
        <rFont val="Times New Roman"/>
        <family val="1"/>
        <charset val="204"/>
      </rPr>
      <t>млн. руб.</t>
    </r>
  </si>
  <si>
    <t>Значение, %</t>
  </si>
  <si>
    <r>
      <t xml:space="preserve">Объем затрат энергоресурсов к объему выпуска продукции в стоимостном выражении, </t>
    </r>
    <r>
      <rPr>
        <b/>
        <i/>
        <sz val="11"/>
        <color theme="1"/>
        <rFont val="Times New Roman"/>
        <family val="1"/>
        <charset val="204"/>
      </rPr>
      <t>руб.</t>
    </r>
  </si>
  <si>
    <t>ДИНАМИКА РАЗВИТИЯ: 2011 - 2014 ГГ.</t>
  </si>
  <si>
    <t>ДИНАМИКА РАЗВИТИЯ: 2013 - 2014 ГГ.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</si>
</sst>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9"/>
      <color indexed="81"/>
      <name val="Times New Roman"/>
      <family val="1"/>
      <charset val="204"/>
    </font>
    <font>
      <sz val="11"/>
      <color theme="1"/>
      <name val="Times New Roman"/>
      <family val="1"/>
      <charset val="204"/>
    </font>
    <font>
      <sz val="11"/>
      <color theme="0"/>
      <name val="Times New Roman"/>
      <family val="1"/>
      <charset val="204"/>
    </font>
    <font>
      <b/>
      <sz val="12"/>
      <color theme="1"/>
      <name val="Times New Roman"/>
      <family val="1"/>
      <charset val="204"/>
    </font>
    <font>
      <b/>
      <sz val="11"/>
      <color theme="1"/>
      <name val="Times New Roman"/>
      <family val="1"/>
      <charset val="204"/>
    </font>
    <font>
      <b/>
      <i/>
      <sz val="11"/>
      <color theme="1"/>
      <name val="Times New Roman"/>
      <family val="1"/>
      <charset val="204"/>
    </font>
    <font>
      <sz val="10"/>
      <color indexed="81"/>
      <name val="Times New Roman"/>
      <family val="1"/>
      <charset val="204"/>
    </font>
    <font>
      <sz val="11"/>
      <color rgb="FF006100"/>
      <name val="Calibri"/>
      <family val="2"/>
      <charset val="204"/>
      <scheme val="minor"/>
    </font>
    <font>
      <sz val="11"/>
      <color rgb="FF9C6500"/>
      <name val="Calibri"/>
      <family val="2"/>
      <charset val="204"/>
      <scheme val="minor"/>
    </font>
    <font>
      <b/>
      <sz val="1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lightDown"/>
    </fill>
    <fill>
      <patternFill patternType="solid">
        <fgColor rgb="FFB0E7EE"/>
        <bgColor indexed="64"/>
      </patternFill>
    </fill>
    <fill>
      <patternFill patternType="solid">
        <fgColor rgb="FFC6EFCE"/>
      </patternFill>
    </fill>
    <fill>
      <patternFill patternType="solid">
        <fgColor rgb="FFFFEB9C"/>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auto="1"/>
      </right>
      <top/>
      <bottom style="medium">
        <color auto="1"/>
      </bottom>
      <diagonal/>
    </border>
    <border>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medium">
        <color auto="1"/>
      </bottom>
      <diagonal/>
    </border>
    <border>
      <left/>
      <right style="hair">
        <color auto="1"/>
      </right>
      <top style="medium">
        <color auto="1"/>
      </top>
      <bottom style="thin">
        <color auto="1"/>
      </bottom>
      <diagonal/>
    </border>
    <border>
      <left/>
      <right style="hair">
        <color auto="1"/>
      </right>
      <top style="thin">
        <color auto="1"/>
      </top>
      <bottom style="hair">
        <color auto="1"/>
      </bottom>
      <diagonal/>
    </border>
    <border>
      <left/>
      <right style="hair">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medium">
        <color indexed="64"/>
      </left>
      <right style="thin">
        <color indexed="64"/>
      </right>
      <top style="hair">
        <color auto="1"/>
      </top>
      <bottom style="hair">
        <color indexed="64"/>
      </bottom>
      <diagonal/>
    </border>
    <border>
      <left/>
      <right style="thin">
        <color indexed="64"/>
      </right>
      <top style="hair">
        <color auto="1"/>
      </top>
      <bottom style="hair">
        <color indexed="64"/>
      </bottom>
      <diagonal/>
    </border>
    <border>
      <left style="thin">
        <color indexed="64"/>
      </left>
      <right style="thin">
        <color indexed="64"/>
      </right>
      <top style="hair">
        <color auto="1"/>
      </top>
      <bottom style="hair">
        <color indexed="64"/>
      </bottom>
      <diagonal/>
    </border>
    <border>
      <left style="thin">
        <color indexed="64"/>
      </left>
      <right style="medium">
        <color indexed="64"/>
      </right>
      <top style="hair">
        <color auto="1"/>
      </top>
      <bottom style="hair">
        <color indexed="64"/>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auto="1"/>
      </left>
      <right style="thin">
        <color auto="1"/>
      </right>
      <top/>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auto="1"/>
      </right>
      <top/>
      <bottom style="hair">
        <color auto="1"/>
      </bottom>
      <diagonal/>
    </border>
    <border>
      <left style="thin">
        <color auto="1"/>
      </left>
      <right style="medium">
        <color indexed="64"/>
      </right>
      <top/>
      <bottom style="medium">
        <color indexed="64"/>
      </bottom>
      <diagonal/>
    </border>
    <border>
      <left style="thin">
        <color auto="1"/>
      </left>
      <right style="medium">
        <color indexed="64"/>
      </right>
      <top/>
      <bottom style="hair">
        <color auto="1"/>
      </bottom>
      <diagonal/>
    </border>
    <border>
      <left style="hair">
        <color auto="1"/>
      </left>
      <right/>
      <top style="thin">
        <color auto="1"/>
      </top>
      <bottom style="hair">
        <color auto="1"/>
      </bottom>
      <diagonal/>
    </border>
    <border>
      <left style="hair">
        <color auto="1"/>
      </left>
      <right/>
      <top/>
      <bottom style="medium">
        <color auto="1"/>
      </bottom>
      <diagonal/>
    </border>
    <border>
      <left style="hair">
        <color auto="1"/>
      </left>
      <right/>
      <top style="medium">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indexed="64"/>
      </bottom>
      <diagonal/>
    </border>
  </borders>
  <cellStyleXfs count="3">
    <xf numFmtId="0" fontId="0" fillId="0" borderId="0"/>
    <xf numFmtId="0" fontId="8" fillId="6" borderId="0" applyNumberFormat="0" applyBorder="0" applyAlignment="0" applyProtection="0"/>
    <xf numFmtId="0" fontId="9" fillId="7" borderId="0" applyNumberFormat="0" applyBorder="0" applyAlignment="0" applyProtection="0"/>
  </cellStyleXfs>
  <cellXfs count="97">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wrapText="1"/>
      <protection locked="0"/>
    </xf>
    <xf numFmtId="0" fontId="3" fillId="0" borderId="0" xfId="0" applyFont="1" applyBorder="1" applyAlignment="1" applyProtection="1">
      <alignment wrapText="1"/>
      <protection locked="0"/>
    </xf>
    <xf numFmtId="0" fontId="2" fillId="0" borderId="0" xfId="0" applyFont="1" applyFill="1" applyAlignment="1" applyProtection="1">
      <alignment wrapText="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Font="1" applyAlignment="1" applyProtection="1">
      <alignment vertical="center" wrapText="1"/>
      <protection locked="0"/>
    </xf>
    <xf numFmtId="0" fontId="2" fillId="2" borderId="0" xfId="0" applyFont="1" applyFill="1" applyBorder="1" applyAlignment="1" applyProtection="1">
      <alignment wrapText="1"/>
      <protection locked="0"/>
    </xf>
    <xf numFmtId="0" fontId="3" fillId="2" borderId="0" xfId="0" applyFont="1" applyFill="1" applyBorder="1" applyAlignment="1" applyProtection="1">
      <alignment wrapText="1"/>
      <protection locked="0"/>
    </xf>
    <xf numFmtId="0" fontId="2" fillId="3" borderId="0" xfId="0" applyFont="1" applyFill="1" applyBorder="1" applyAlignment="1" applyProtection="1">
      <alignment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0" borderId="17" xfId="0" applyFont="1" applyBorder="1" applyAlignment="1" applyProtection="1">
      <alignment wrapText="1"/>
      <protection locked="0"/>
    </xf>
    <xf numFmtId="0" fontId="2" fillId="0" borderId="14"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5" fillId="0" borderId="24" xfId="0" applyFont="1" applyFill="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18"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5" fillId="0" borderId="19"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1" xfId="0" applyFont="1" applyBorder="1" applyAlignment="1" applyProtection="1">
      <alignment horizontal="center" vertical="center" wrapText="1"/>
      <protection locked="0"/>
    </xf>
    <xf numFmtId="0" fontId="5"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14" xfId="0" applyFont="1" applyBorder="1" applyAlignment="1" applyProtection="1">
      <alignment wrapText="1"/>
      <protection locked="0"/>
    </xf>
    <xf numFmtId="0" fontId="5" fillId="0" borderId="22" xfId="0" applyFont="1" applyBorder="1" applyAlignment="1" applyProtection="1">
      <alignment wrapText="1"/>
      <protection locked="0"/>
    </xf>
    <xf numFmtId="0" fontId="5" fillId="0" borderId="25" xfId="0" applyFont="1" applyBorder="1" applyAlignment="1" applyProtection="1">
      <alignment wrapText="1"/>
      <protection locked="0"/>
    </xf>
    <xf numFmtId="0" fontId="2" fillId="5" borderId="10"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5" fillId="5" borderId="30"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left" vertical="top" wrapText="1"/>
      <protection locked="0"/>
    </xf>
    <xf numFmtId="0" fontId="5" fillId="5" borderId="16" xfId="0" applyFont="1" applyFill="1" applyBorder="1" applyAlignment="1" applyProtection="1">
      <alignment horizontal="right" vertical="center" wrapText="1"/>
      <protection locked="0"/>
    </xf>
    <xf numFmtId="0" fontId="5" fillId="5" borderId="25" xfId="0" applyFont="1" applyFill="1" applyBorder="1" applyAlignment="1" applyProtection="1">
      <alignment horizontal="right" vertical="center" wrapText="1"/>
      <protection locked="0"/>
    </xf>
    <xf numFmtId="0" fontId="5" fillId="5" borderId="26" xfId="0" applyFont="1" applyFill="1" applyBorder="1" applyAlignment="1" applyProtection="1">
      <alignment horizontal="right" vertical="center" wrapText="1"/>
      <protection locked="0"/>
    </xf>
    <xf numFmtId="0" fontId="5" fillId="5" borderId="15" xfId="0" applyFont="1" applyFill="1" applyBorder="1" applyAlignment="1" applyProtection="1">
      <alignment horizontal="right" vertical="center" wrapText="1"/>
      <protection locked="0"/>
    </xf>
    <xf numFmtId="0" fontId="5" fillId="5" borderId="35" xfId="0" applyFont="1" applyFill="1" applyBorder="1" applyAlignment="1" applyProtection="1">
      <alignment horizontal="right" vertical="center" wrapText="1"/>
      <protection locked="0"/>
    </xf>
    <xf numFmtId="0" fontId="5" fillId="0" borderId="33" xfId="0" applyFont="1" applyBorder="1" applyAlignment="1" applyProtection="1">
      <alignment vertical="center" wrapText="1"/>
      <protection locked="0"/>
    </xf>
    <xf numFmtId="0" fontId="2" fillId="5" borderId="33"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vertical="center" wrapText="1"/>
      <protection locked="0"/>
    </xf>
    <xf numFmtId="0" fontId="9" fillId="7" borderId="10" xfId="2" applyBorder="1" applyAlignment="1" applyProtection="1">
      <alignment horizontal="center" vertical="center" wrapText="1"/>
      <protection locked="0"/>
    </xf>
    <xf numFmtId="0" fontId="9" fillId="7" borderId="13" xfId="2" applyBorder="1" applyAlignment="1" applyProtection="1">
      <alignment horizontal="center" vertical="center" wrapText="1"/>
      <protection locked="0"/>
    </xf>
    <xf numFmtId="0" fontId="9" fillId="7" borderId="3" xfId="2" applyBorder="1" applyAlignment="1" applyProtection="1">
      <alignment horizontal="center" vertical="center" wrapText="1"/>
      <protection locked="0"/>
    </xf>
    <xf numFmtId="0" fontId="8" fillId="6" borderId="1" xfId="1" applyBorder="1" applyAlignment="1" applyProtection="1">
      <alignment wrapText="1"/>
      <protection locked="0"/>
    </xf>
    <xf numFmtId="0" fontId="9" fillId="7" borderId="1" xfId="2" applyBorder="1" applyAlignment="1" applyProtection="1">
      <alignment wrapText="1"/>
      <protection locked="0"/>
    </xf>
    <xf numFmtId="0" fontId="8" fillId="6" borderId="10" xfId="1" applyBorder="1" applyAlignment="1" applyProtection="1">
      <alignment horizontal="center" vertical="center" wrapText="1"/>
      <protection locked="0"/>
    </xf>
    <xf numFmtId="0" fontId="8" fillId="6" borderId="13" xfId="1" applyBorder="1" applyAlignment="1" applyProtection="1">
      <alignment horizontal="center" vertical="center" wrapText="1"/>
      <protection locked="0"/>
    </xf>
    <xf numFmtId="0" fontId="8" fillId="6" borderId="7" xfId="1" applyBorder="1" applyAlignment="1" applyProtection="1">
      <alignment horizontal="center" vertical="center" wrapText="1"/>
      <protection locked="0"/>
    </xf>
    <xf numFmtId="0" fontId="8" fillId="6" borderId="4" xfId="1" applyBorder="1" applyAlignment="1" applyProtection="1">
      <alignment horizontal="center" vertical="center" wrapText="1"/>
      <protection locked="0"/>
    </xf>
    <xf numFmtId="0" fontId="8" fillId="6" borderId="3" xfId="1" applyBorder="1" applyAlignment="1" applyProtection="1">
      <alignment horizontal="center" vertical="center" wrapText="1"/>
      <protection locked="0"/>
    </xf>
    <xf numFmtId="0" fontId="10" fillId="7" borderId="14" xfId="2" applyFont="1" applyBorder="1" applyAlignment="1" applyProtection="1">
      <alignment vertical="center" wrapText="1"/>
      <protection locked="0"/>
    </xf>
    <xf numFmtId="0" fontId="10" fillId="7" borderId="21" xfId="2" applyFont="1" applyBorder="1" applyAlignment="1" applyProtection="1">
      <alignment vertical="center" wrapText="1"/>
      <protection locked="0"/>
    </xf>
    <xf numFmtId="0" fontId="10" fillId="7" borderId="25" xfId="2" applyFont="1" applyBorder="1" applyAlignment="1" applyProtection="1">
      <alignment vertical="center" wrapText="1"/>
      <protection locked="0"/>
    </xf>
    <xf numFmtId="0" fontId="10" fillId="7" borderId="34" xfId="2" applyFont="1" applyBorder="1" applyAlignment="1" applyProtection="1">
      <alignment vertical="center" wrapText="1"/>
      <protection locked="0"/>
    </xf>
    <xf numFmtId="0" fontId="10" fillId="7" borderId="15" xfId="2" applyFont="1" applyBorder="1" applyAlignment="1" applyProtection="1">
      <alignment vertical="center" wrapText="1"/>
      <protection locked="0"/>
    </xf>
    <xf numFmtId="0" fontId="10" fillId="7" borderId="2" xfId="2" applyFont="1" applyBorder="1" applyAlignment="1" applyProtection="1">
      <alignment vertical="center" wrapText="1"/>
      <protection locked="0"/>
    </xf>
    <xf numFmtId="0" fontId="10" fillId="7" borderId="1" xfId="2" applyFont="1" applyBorder="1" applyAlignment="1" applyProtection="1">
      <alignment wrapText="1"/>
      <protection locked="0"/>
    </xf>
    <xf numFmtId="0" fontId="10" fillId="7" borderId="1" xfId="2" applyFont="1" applyBorder="1" applyAlignment="1" applyProtection="1">
      <alignment horizontal="right" vertical="center" wrapText="1"/>
      <protection locked="0"/>
    </xf>
    <xf numFmtId="0" fontId="10" fillId="6" borderId="1" xfId="1" applyFont="1" applyBorder="1" applyAlignment="1" applyProtection="1">
      <alignment vertical="center" wrapText="1"/>
      <protection locked="0"/>
    </xf>
    <xf numFmtId="0" fontId="10" fillId="6" borderId="1" xfId="1" applyFont="1" applyBorder="1" applyAlignment="1" applyProtection="1">
      <alignment horizontal="righ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8" fillId="6" borderId="39" xfId="1" applyBorder="1" applyAlignment="1" applyProtection="1">
      <alignment horizontal="center" vertical="center" wrapText="1"/>
      <protection locked="0"/>
    </xf>
    <xf numFmtId="0" fontId="10" fillId="6" borderId="40" xfId="1" applyFont="1" applyBorder="1" applyAlignment="1" applyProtection="1">
      <alignment horizontal="center" vertical="center" wrapText="1"/>
      <protection locked="0"/>
    </xf>
    <xf numFmtId="0" fontId="10" fillId="6" borderId="41" xfId="1" applyFont="1" applyBorder="1" applyAlignment="1" applyProtection="1">
      <alignment horizontal="center" vertical="center" wrapText="1"/>
      <protection locked="0"/>
    </xf>
    <xf numFmtId="0" fontId="10" fillId="6" borderId="21" xfId="1" applyFont="1" applyBorder="1" applyAlignment="1" applyProtection="1">
      <alignment horizontal="center" vertical="center" wrapText="1"/>
      <protection locked="0"/>
    </xf>
    <xf numFmtId="0" fontId="10" fillId="6" borderId="42" xfId="1" applyFont="1" applyBorder="1" applyAlignment="1" applyProtection="1">
      <alignment horizontal="center" vertical="center" wrapText="1"/>
      <protection locked="0"/>
    </xf>
  </cellXfs>
  <cellStyles count="3">
    <cellStyle name="Нейтральный" xfId="2" builtinId="28"/>
    <cellStyle name="Обычный" xfId="0" builtinId="0"/>
    <cellStyle name="Хороший" xfId="1" builtinId="26"/>
  </cellStyles>
  <dxfs count="0"/>
  <tableStyles count="0" defaultTableStyle="TableStyleMedium2" defaultPivotStyle="PivotStyleLight16"/>
  <colors>
    <mruColors>
      <color rgb="FFD0F2C4"/>
      <color rgb="FFAFE99B"/>
      <color rgb="FFB0E7EE"/>
      <color rgb="FF7DD7E3"/>
      <color rgb="FF99CCFF"/>
      <color rgb="FF6699FF"/>
      <color rgb="FFFFCC66"/>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5"/>
  <sheetViews>
    <sheetView showGridLines="0" tabSelected="1" topLeftCell="A37" zoomScale="80" zoomScaleNormal="80" workbookViewId="0">
      <selection activeCell="H20" sqref="H20"/>
    </sheetView>
  </sheetViews>
  <sheetFormatPr defaultColWidth="8.88671875" defaultRowHeight="13.8" x14ac:dyDescent="0.25"/>
  <cols>
    <col min="1" max="1" width="7" style="2" customWidth="1"/>
    <col min="2" max="2" width="3.6640625" style="2" customWidth="1"/>
    <col min="3" max="3" width="51.6640625" style="2" customWidth="1"/>
    <col min="4" max="4" width="17.109375" style="2" customWidth="1"/>
    <col min="5" max="5" width="14.6640625" style="11" customWidth="1"/>
    <col min="6" max="6" width="14" style="2" customWidth="1"/>
    <col min="7" max="7" width="12.5546875" style="2" customWidth="1"/>
    <col min="8" max="8" width="9.6640625" style="2" customWidth="1"/>
    <col min="9" max="9" width="14.6640625" style="2" customWidth="1"/>
    <col min="10" max="10" width="15.6640625" style="2" customWidth="1"/>
    <col min="11" max="11" width="13.33203125" style="2" customWidth="1"/>
    <col min="12" max="12" width="12.44140625" style="2" bestFit="1" customWidth="1"/>
    <col min="13" max="14" width="8.88671875" style="2"/>
    <col min="15" max="16" width="12.44140625" style="2" bestFit="1" customWidth="1"/>
    <col min="17" max="17" width="8.88671875" style="2"/>
    <col min="18" max="18" width="12.44140625" style="2" bestFit="1" customWidth="1"/>
    <col min="19" max="16384" width="8.88671875" style="2"/>
  </cols>
  <sheetData>
    <row r="1" spans="1:10" s="1" customFormat="1" ht="15" x14ac:dyDescent="0.25"/>
    <row r="2" spans="1:10" ht="14.4" customHeight="1" x14ac:dyDescent="0.3">
      <c r="B2" s="67" t="s">
        <v>8</v>
      </c>
      <c r="C2" s="67"/>
      <c r="D2" s="67"/>
      <c r="E2" s="67"/>
      <c r="F2" s="67"/>
      <c r="G2" s="67"/>
      <c r="H2" s="67"/>
      <c r="I2" s="67"/>
    </row>
    <row r="3" spans="1:10" ht="15.6" x14ac:dyDescent="0.3">
      <c r="B3" s="68" t="s">
        <v>9</v>
      </c>
      <c r="C3" s="68"/>
      <c r="D3" s="68"/>
      <c r="E3" s="69"/>
      <c r="F3" s="68"/>
      <c r="G3" s="68"/>
      <c r="H3" s="68"/>
      <c r="I3" s="68"/>
    </row>
    <row r="4" spans="1:10" ht="15.75" x14ac:dyDescent="0.25">
      <c r="B4" s="38"/>
      <c r="C4" s="38"/>
      <c r="D4" s="38"/>
      <c r="E4" s="39"/>
      <c r="F4" s="38"/>
      <c r="G4" s="38"/>
      <c r="H4" s="38"/>
      <c r="I4" s="38"/>
    </row>
    <row r="5" spans="1:10" ht="34.5" customHeight="1" x14ac:dyDescent="0.25">
      <c r="B5" s="66" t="s">
        <v>27</v>
      </c>
      <c r="C5" s="66"/>
      <c r="D5" s="66"/>
      <c r="E5" s="66"/>
      <c r="F5" s="66"/>
      <c r="G5" s="66"/>
      <c r="H5" s="66"/>
      <c r="I5" s="66"/>
    </row>
    <row r="6" spans="1:10" ht="15.75" customHeight="1" thickBot="1" x14ac:dyDescent="0.35">
      <c r="B6" s="38"/>
      <c r="C6" s="38"/>
      <c r="D6" s="38"/>
      <c r="E6" s="39"/>
      <c r="F6" s="38"/>
      <c r="G6" s="38"/>
      <c r="H6" s="38"/>
      <c r="I6" s="38"/>
    </row>
    <row r="7" spans="1:10" s="4" customFormat="1" ht="43.2" x14ac:dyDescent="0.3">
      <c r="B7" s="75" t="s">
        <v>3</v>
      </c>
      <c r="C7" s="76" t="s">
        <v>4</v>
      </c>
      <c r="D7" s="77">
        <v>2011</v>
      </c>
      <c r="E7" s="78">
        <v>2012</v>
      </c>
      <c r="F7" s="78" t="s">
        <v>2</v>
      </c>
      <c r="G7" s="78">
        <v>2013</v>
      </c>
      <c r="H7" s="92" t="s">
        <v>20</v>
      </c>
      <c r="I7" s="76" t="s">
        <v>25</v>
      </c>
      <c r="J7" s="79" t="s">
        <v>7</v>
      </c>
    </row>
    <row r="8" spans="1:10" ht="49.5" customHeight="1" x14ac:dyDescent="0.25">
      <c r="B8" s="32"/>
      <c r="C8" s="15" t="s">
        <v>10</v>
      </c>
      <c r="D8" s="17">
        <v>115</v>
      </c>
      <c r="E8" s="18">
        <v>120</v>
      </c>
      <c r="F8" s="18">
        <v>112</v>
      </c>
      <c r="G8" s="18">
        <v>115</v>
      </c>
      <c r="H8" s="90">
        <v>95</v>
      </c>
      <c r="I8" s="93">
        <f>(0.2*(E8-D8)/D8+0.2*(G8-E8)/E8+0.6*(H8-F8)/F8)*100</f>
        <v>-9.0709109730848869</v>
      </c>
      <c r="J8" s="95">
        <f>IF(I8&lt;0.0000001,0,IF(I8&lt;5.1,1,IF(I8&lt;15.1,2,IF(I8&lt;20.1,3,IF(I8&lt;35.1,4,5)))))</f>
        <v>0</v>
      </c>
    </row>
    <row r="9" spans="1:10" ht="44.25" customHeight="1" thickBot="1" x14ac:dyDescent="0.3">
      <c r="B9" s="33"/>
      <c r="C9" s="16" t="s">
        <v>11</v>
      </c>
      <c r="D9" s="19">
        <v>15</v>
      </c>
      <c r="E9" s="20">
        <v>12</v>
      </c>
      <c r="F9" s="20">
        <v>11</v>
      </c>
      <c r="G9" s="20">
        <v>13</v>
      </c>
      <c r="H9" s="91">
        <v>10</v>
      </c>
      <c r="I9" s="94">
        <f>(0.2*(E9-D9)/D9+0.2*(G9-E9)/E9+0.6*(H9-F9)/F9)*100</f>
        <v>-7.7878787878787881</v>
      </c>
      <c r="J9" s="96">
        <f>IF(I9&lt;0.0000001,0,IF(I9&lt;10.1,1,IF(I9&lt;25.1,2,IF(I9&lt;50.1,3,IF(I9&lt;80.1,4,5)))))</f>
        <v>0</v>
      </c>
    </row>
    <row r="10" spans="1:10" ht="22.5" customHeight="1" x14ac:dyDescent="0.25">
      <c r="B10" s="5"/>
      <c r="C10" s="21"/>
      <c r="D10" s="22"/>
      <c r="E10" s="22"/>
      <c r="F10" s="22"/>
      <c r="G10" s="22"/>
      <c r="H10" s="22"/>
      <c r="I10" s="23"/>
    </row>
    <row r="11" spans="1:10" ht="15.6" x14ac:dyDescent="0.25">
      <c r="A11" s="5"/>
      <c r="B11" s="66" t="s">
        <v>28</v>
      </c>
      <c r="C11" s="66"/>
      <c r="D11" s="66"/>
      <c r="E11" s="66"/>
      <c r="F11" s="66"/>
      <c r="G11" s="66"/>
      <c r="H11" s="66"/>
      <c r="I11" s="66"/>
    </row>
    <row r="12" spans="1:10" ht="16.5" thickBot="1" x14ac:dyDescent="0.3">
      <c r="A12" s="5"/>
      <c r="B12" s="37"/>
      <c r="C12" s="37"/>
      <c r="D12" s="37"/>
      <c r="E12" s="37"/>
      <c r="F12" s="37"/>
      <c r="G12" s="37"/>
      <c r="H12" s="37"/>
      <c r="I12" s="37"/>
    </row>
    <row r="13" spans="1:10" ht="28.8" x14ac:dyDescent="0.25">
      <c r="A13" s="5"/>
      <c r="B13" s="75" t="s">
        <v>3</v>
      </c>
      <c r="C13" s="76" t="s">
        <v>4</v>
      </c>
      <c r="D13" s="77" t="s">
        <v>2</v>
      </c>
      <c r="E13" s="78" t="s">
        <v>20</v>
      </c>
      <c r="F13" s="76" t="s">
        <v>25</v>
      </c>
      <c r="G13" s="79" t="s">
        <v>7</v>
      </c>
      <c r="H13" s="5"/>
      <c r="I13" s="5"/>
    </row>
    <row r="14" spans="1:10" s="5" customFormat="1" ht="28.8" thickBot="1" x14ac:dyDescent="0.3">
      <c r="B14" s="36"/>
      <c r="C14" s="41" t="s">
        <v>14</v>
      </c>
      <c r="D14" s="42">
        <v>7</v>
      </c>
      <c r="E14" s="43">
        <v>8</v>
      </c>
      <c r="F14" s="94">
        <f>(E14-D14)/D14*100</f>
        <v>14.285714285714285</v>
      </c>
      <c r="G14" s="96">
        <f>IF(F14&lt;0.00001,0,IF(F14&lt;5.1,1,IF(F14&lt;10.1,2,IF(F14&lt;20.1,3,IF(F14&lt;30.1,4,5)))))</f>
        <v>3</v>
      </c>
    </row>
    <row r="15" spans="1:10" x14ac:dyDescent="0.25">
      <c r="A15" s="5"/>
      <c r="E15" s="2"/>
      <c r="G15" s="5"/>
      <c r="H15" s="6"/>
    </row>
    <row r="16" spans="1:10" ht="15.75" thickBot="1" x14ac:dyDescent="0.3">
      <c r="A16" s="5"/>
      <c r="E16" s="2"/>
      <c r="G16" s="5"/>
      <c r="H16" s="6"/>
    </row>
    <row r="17" spans="1:9" ht="28.8" x14ac:dyDescent="0.25">
      <c r="A17" s="5"/>
      <c r="B17" s="75" t="s">
        <v>3</v>
      </c>
      <c r="C17" s="76" t="s">
        <v>4</v>
      </c>
      <c r="D17" s="76" t="s">
        <v>0</v>
      </c>
      <c r="E17" s="79" t="s">
        <v>7</v>
      </c>
      <c r="G17" s="5"/>
      <c r="H17" s="6"/>
    </row>
    <row r="18" spans="1:9" ht="28.8" thickBot="1" x14ac:dyDescent="0.35">
      <c r="A18" s="5"/>
      <c r="B18" s="24"/>
      <c r="C18" s="30" t="s">
        <v>21</v>
      </c>
      <c r="D18" s="94">
        <v>1</v>
      </c>
      <c r="E18" s="96">
        <f>D18</f>
        <v>1</v>
      </c>
      <c r="G18" s="5"/>
      <c r="H18" s="6"/>
    </row>
    <row r="19" spans="1:9" x14ac:dyDescent="0.25">
      <c r="A19" s="5"/>
      <c r="E19" s="2"/>
      <c r="G19" s="5"/>
      <c r="H19" s="6"/>
    </row>
    <row r="20" spans="1:9" x14ac:dyDescent="0.25">
      <c r="A20" s="5"/>
      <c r="E20" s="2"/>
      <c r="G20" s="5"/>
      <c r="H20" s="6"/>
    </row>
    <row r="21" spans="1:9" ht="15.6" x14ac:dyDescent="0.25">
      <c r="A21" s="5"/>
      <c r="B21" s="66" t="s">
        <v>12</v>
      </c>
      <c r="C21" s="66"/>
      <c r="D21" s="66"/>
      <c r="E21" s="66"/>
      <c r="F21" s="66"/>
      <c r="G21" s="66"/>
      <c r="H21" s="66"/>
      <c r="I21" s="66"/>
    </row>
    <row r="22" spans="1:9" ht="16.2" thickBot="1" x14ac:dyDescent="0.3">
      <c r="A22" s="5"/>
      <c r="B22" s="40"/>
      <c r="C22" s="40"/>
      <c r="D22" s="40"/>
      <c r="E22" s="40"/>
      <c r="F22" s="40"/>
      <c r="G22" s="40"/>
      <c r="H22" s="40"/>
      <c r="I22" s="40"/>
    </row>
    <row r="23" spans="1:9" ht="27.6" x14ac:dyDescent="0.25">
      <c r="A23" s="5"/>
      <c r="B23" s="51" t="s">
        <v>3</v>
      </c>
      <c r="C23" s="52" t="s">
        <v>4</v>
      </c>
      <c r="D23" s="52" t="s">
        <v>20</v>
      </c>
      <c r="E23" s="53" t="s">
        <v>0</v>
      </c>
      <c r="F23" s="54" t="s">
        <v>7</v>
      </c>
      <c r="G23" s="40"/>
      <c r="H23" s="40"/>
      <c r="I23" s="40"/>
    </row>
    <row r="24" spans="1:9" ht="42" x14ac:dyDescent="0.25">
      <c r="A24" s="5"/>
      <c r="B24" s="44"/>
      <c r="C24" s="61" t="s">
        <v>24</v>
      </c>
      <c r="D24" s="46">
        <v>14250</v>
      </c>
      <c r="E24" s="62"/>
      <c r="F24" s="63"/>
      <c r="G24" s="40"/>
      <c r="H24" s="40"/>
      <c r="I24" s="40"/>
    </row>
    <row r="25" spans="1:9" ht="28.2" x14ac:dyDescent="0.25">
      <c r="A25" s="5"/>
      <c r="B25" s="34"/>
      <c r="C25" s="28" t="s">
        <v>17</v>
      </c>
      <c r="D25" s="27">
        <v>15</v>
      </c>
      <c r="E25" s="57">
        <f>D25</f>
        <v>15</v>
      </c>
      <c r="F25" s="58">
        <f>IF(E25&lt;0.00001,0,IF(E25&lt;2.1,1,IF(E25&lt;5.1,2,IF(E25&lt;15.1,3,IF(E25&lt;25.1,4,5)))))</f>
        <v>3</v>
      </c>
      <c r="H25" s="5"/>
      <c r="I25" s="6"/>
    </row>
    <row r="26" spans="1:9" ht="14.4" x14ac:dyDescent="0.25">
      <c r="A26" s="5"/>
      <c r="B26" s="44"/>
      <c r="C26" s="47" t="s">
        <v>15</v>
      </c>
      <c r="D26" s="27">
        <v>38950</v>
      </c>
      <c r="E26" s="57"/>
      <c r="F26" s="58"/>
      <c r="H26" s="5"/>
      <c r="I26" s="6"/>
    </row>
    <row r="27" spans="1:9" ht="28.2" x14ac:dyDescent="0.25">
      <c r="B27" s="32"/>
      <c r="C27" s="45" t="s">
        <v>16</v>
      </c>
      <c r="D27" s="46">
        <v>41</v>
      </c>
      <c r="E27" s="57">
        <f>D27</f>
        <v>41</v>
      </c>
      <c r="F27" s="58">
        <f>IF(E27&lt;0.00001,0,IF(E27&lt;5.1,1,IF(E27&lt;20.1,2,IF(E27&lt;30.1,3,IF(E27&lt;50.1,4,5)))))</f>
        <v>4</v>
      </c>
      <c r="I27" s="3"/>
    </row>
    <row r="28" spans="1:9" ht="42.6" thickBot="1" x14ac:dyDescent="0.3">
      <c r="B28" s="33"/>
      <c r="C28" s="29" t="s">
        <v>18</v>
      </c>
      <c r="D28" s="26">
        <v>5</v>
      </c>
      <c r="E28" s="59">
        <f>D28</f>
        <v>5</v>
      </c>
      <c r="F28" s="60">
        <f>IF(E28&lt;0.00001,0,IF(E28&lt;1.1,1,IF(E28&lt;3.1,2,IF(E28&lt;10.1,3,IF(E28&lt;25.1,4,5)))))</f>
        <v>3</v>
      </c>
      <c r="G28" s="3"/>
    </row>
    <row r="29" spans="1:9" x14ac:dyDescent="0.25">
      <c r="E29" s="2"/>
      <c r="G29" s="3"/>
    </row>
    <row r="30" spans="1:9" x14ac:dyDescent="0.25">
      <c r="E30" s="2"/>
      <c r="G30" s="3"/>
    </row>
    <row r="31" spans="1:9" ht="15.6" x14ac:dyDescent="0.25">
      <c r="A31" s="66" t="s">
        <v>13</v>
      </c>
      <c r="B31" s="66"/>
      <c r="C31" s="66"/>
      <c r="D31" s="66"/>
      <c r="E31" s="66"/>
      <c r="F31" s="66"/>
      <c r="G31" s="66"/>
      <c r="H31" s="66"/>
    </row>
    <row r="32" spans="1:9" ht="16.2" thickBot="1" x14ac:dyDescent="0.3">
      <c r="A32" s="37"/>
      <c r="B32" s="37"/>
      <c r="C32" s="37"/>
      <c r="D32" s="37"/>
      <c r="E32" s="37"/>
      <c r="F32" s="37"/>
      <c r="G32" s="37"/>
      <c r="H32" s="37"/>
    </row>
    <row r="33" spans="1:9" ht="28.8" x14ac:dyDescent="0.25">
      <c r="B33" s="70" t="s">
        <v>3</v>
      </c>
      <c r="C33" s="71" t="s">
        <v>4</v>
      </c>
      <c r="D33" s="71" t="s">
        <v>2</v>
      </c>
      <c r="E33" s="71" t="s">
        <v>20</v>
      </c>
      <c r="F33" s="71" t="s">
        <v>25</v>
      </c>
      <c r="G33" s="72" t="s">
        <v>7</v>
      </c>
      <c r="I33" s="3"/>
    </row>
    <row r="34" spans="1:9" ht="28.2" x14ac:dyDescent="0.3">
      <c r="B34" s="35"/>
      <c r="C34" s="48" t="s">
        <v>26</v>
      </c>
      <c r="D34" s="25">
        <v>0.25</v>
      </c>
      <c r="E34" s="25">
        <v>0.23</v>
      </c>
      <c r="F34" s="80">
        <f>((1-E34/D34))*100</f>
        <v>7.9999999999999964</v>
      </c>
      <c r="G34" s="81">
        <f>IF(F34&lt;0.00001,0,IF(F34&lt;3.1,1,IF(F34&lt;8.1,2,IF(F34&lt;13.1,3,IF(F34&lt;20.1,4,5)))))</f>
        <v>2</v>
      </c>
      <c r="H34" s="3"/>
    </row>
    <row r="35" spans="1:9" ht="56.4" x14ac:dyDescent="0.3">
      <c r="B35" s="35"/>
      <c r="C35" s="50" t="s">
        <v>19</v>
      </c>
      <c r="D35" s="64"/>
      <c r="E35" s="27">
        <v>7</v>
      </c>
      <c r="F35" s="82">
        <f>E35</f>
        <v>7</v>
      </c>
      <c r="G35" s="83">
        <f>IF(F35&lt;0.00001,0,IF(F35&lt;2.1,1,IF(F35&lt;5.1,2,IF(F35&lt;10.1,3,IF(F35&lt;15.1,4,5)))))</f>
        <v>3</v>
      </c>
      <c r="H35" s="3"/>
    </row>
    <row r="36" spans="1:9" ht="28.8" thickBot="1" x14ac:dyDescent="0.35">
      <c r="B36" s="36"/>
      <c r="C36" s="49" t="s">
        <v>23</v>
      </c>
      <c r="D36" s="65"/>
      <c r="E36" s="26">
        <v>1</v>
      </c>
      <c r="F36" s="84">
        <f>E36</f>
        <v>1</v>
      </c>
      <c r="G36" s="85">
        <f>F36</f>
        <v>1</v>
      </c>
      <c r="H36" s="3"/>
    </row>
    <row r="37" spans="1:9" x14ac:dyDescent="0.25">
      <c r="B37" s="5"/>
      <c r="C37" s="5"/>
      <c r="D37" s="14"/>
      <c r="E37" s="10"/>
      <c r="F37" s="5"/>
      <c r="H37" s="3"/>
    </row>
    <row r="38" spans="1:9" x14ac:dyDescent="0.25">
      <c r="B38" s="5"/>
      <c r="C38" s="5"/>
      <c r="D38" s="14"/>
      <c r="E38" s="10"/>
      <c r="F38" s="5"/>
      <c r="H38" s="3"/>
    </row>
    <row r="39" spans="1:9" s="7" customFormat="1" x14ac:dyDescent="0.25">
      <c r="B39" s="12"/>
      <c r="C39" s="12"/>
      <c r="D39" s="12"/>
      <c r="E39" s="12"/>
      <c r="F39" s="12"/>
      <c r="G39" s="12"/>
      <c r="H39" s="12"/>
      <c r="I39" s="13"/>
    </row>
    <row r="40" spans="1:9" ht="15.6" x14ac:dyDescent="0.25">
      <c r="A40" s="5"/>
      <c r="B40" s="5"/>
      <c r="C40" s="66" t="s">
        <v>22</v>
      </c>
      <c r="D40" s="66"/>
      <c r="E40" s="66"/>
      <c r="F40" s="66"/>
      <c r="G40" s="66"/>
      <c r="H40" s="66"/>
      <c r="I40" s="66"/>
    </row>
    <row r="41" spans="1:9" ht="14.4" thickBot="1" x14ac:dyDescent="0.3">
      <c r="A41" s="5"/>
      <c r="B41" s="5"/>
      <c r="C41" s="31"/>
      <c r="D41" s="5"/>
      <c r="E41" s="5"/>
      <c r="F41" s="5"/>
      <c r="G41" s="5"/>
      <c r="H41" s="5"/>
      <c r="I41" s="5"/>
    </row>
    <row r="42" spans="1:9" s="7" customFormat="1" ht="27.6" x14ac:dyDescent="0.25">
      <c r="B42" s="55"/>
      <c r="C42" s="55" t="s">
        <v>5</v>
      </c>
      <c r="D42" s="56">
        <f>F25+F27+F28</f>
        <v>10</v>
      </c>
    </row>
    <row r="43" spans="1:9" s="7" customFormat="1" ht="28.2" x14ac:dyDescent="0.3">
      <c r="B43" s="74"/>
      <c r="C43" s="86" t="s">
        <v>6</v>
      </c>
      <c r="D43" s="87">
        <f>G34+G35+G36</f>
        <v>6</v>
      </c>
    </row>
    <row r="44" spans="1:9" s="8" customFormat="1" ht="34.5" customHeight="1" x14ac:dyDescent="0.3">
      <c r="B44" s="73"/>
      <c r="C44" s="88" t="s">
        <v>1</v>
      </c>
      <c r="D44" s="89">
        <f>J8+J9+G14+E18+F25+F27+F28+G34+G35+G36</f>
        <v>20</v>
      </c>
    </row>
    <row r="45" spans="1:9" s="8" customFormat="1" ht="55.2" customHeight="1" x14ac:dyDescent="0.25">
      <c r="B45" s="9"/>
      <c r="C45" s="9"/>
      <c r="D45" s="10"/>
      <c r="E45" s="10"/>
      <c r="F45" s="10"/>
      <c r="G45" s="10"/>
      <c r="H45" s="10"/>
      <c r="I45" s="9"/>
    </row>
  </sheetData>
  <mergeCells count="8">
    <mergeCell ref="D35:D36"/>
    <mergeCell ref="C40:I40"/>
    <mergeCell ref="A31:H31"/>
    <mergeCell ref="B2:I2"/>
    <mergeCell ref="B3:I3"/>
    <mergeCell ref="B5:I5"/>
    <mergeCell ref="B11:I11"/>
    <mergeCell ref="B21:I21"/>
  </mergeCells>
  <pageMargins left="0.5" right="0.3" top="0.4" bottom="0.36" header="0.31"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основная номинация</vt:lpstr>
      <vt:lpstr>'основная номинация'!Область_печати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Макаревич Светлана Юрьевна</dc:creator>
  <cp:lastModifiedBy>Макаревич Светлана Юрьевна</cp:lastModifiedBy>
  <cp:lastPrinted>2013-10-28T06:52:13Z</cp:lastPrinted>
  <dcterms:created xsi:type="dcterms:W3CDTF">2013-10-25T07:43:22Z</dcterms:created>
  <dcterms:modified xsi:type="dcterms:W3CDTF">2014-10-16T13:12:13Z</dcterms:modified>
</cp:coreProperties>
</file>